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311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B2" i="1"/>
  <c r="D2"/>
  <c r="E2" s="1"/>
  <c r="G2" s="1"/>
  <c r="H2" s="1"/>
  <c r="F2"/>
  <c r="J2"/>
  <c r="S2"/>
  <c r="B3"/>
  <c r="C3"/>
  <c r="J3" s="1"/>
  <c r="D3"/>
  <c r="E3"/>
  <c r="F3"/>
  <c r="G3"/>
  <c r="H3" s="1"/>
  <c r="S3"/>
  <c r="B4"/>
  <c r="C4"/>
  <c r="D4"/>
  <c r="E4" s="1"/>
  <c r="G4" s="1"/>
  <c r="H4" s="1"/>
  <c r="F4"/>
  <c r="J4"/>
  <c r="S4"/>
  <c r="B5"/>
  <c r="C5"/>
  <c r="J5" s="1"/>
  <c r="D5"/>
  <c r="E5"/>
  <c r="F5"/>
  <c r="G5"/>
  <c r="H5" s="1"/>
  <c r="S5"/>
  <c r="B6"/>
  <c r="C6"/>
  <c r="D6"/>
  <c r="E6" s="1"/>
  <c r="G6" s="1"/>
  <c r="H6" s="1"/>
  <c r="F6"/>
  <c r="J6"/>
  <c r="S6"/>
  <c r="B7"/>
  <c r="C7"/>
  <c r="J7" s="1"/>
  <c r="D7"/>
  <c r="E7"/>
  <c r="F7"/>
  <c r="G7"/>
  <c r="H7" s="1"/>
  <c r="S7"/>
  <c r="B8"/>
  <c r="C8"/>
  <c r="D8"/>
  <c r="E8" s="1"/>
  <c r="G8" s="1"/>
  <c r="H8" s="1"/>
  <c r="F8"/>
  <c r="J8"/>
  <c r="S8"/>
  <c r="B9"/>
  <c r="C9"/>
  <c r="J9" s="1"/>
  <c r="D9"/>
  <c r="E9"/>
  <c r="F9"/>
  <c r="G9"/>
  <c r="H9" s="1"/>
  <c r="S9"/>
  <c r="B10"/>
  <c r="C10"/>
  <c r="D10"/>
  <c r="E10" s="1"/>
  <c r="G10" s="1"/>
  <c r="H10" s="1"/>
  <c r="F10"/>
  <c r="J10"/>
  <c r="S10"/>
  <c r="B11"/>
  <c r="C11"/>
  <c r="J11" s="1"/>
  <c r="D11"/>
  <c r="E11"/>
  <c r="F11"/>
  <c r="G11"/>
  <c r="H11" s="1"/>
  <c r="S11"/>
  <c r="B12"/>
  <c r="C12"/>
  <c r="D12"/>
  <c r="E12" s="1"/>
  <c r="G12" s="1"/>
  <c r="H12" s="1"/>
  <c r="F12"/>
  <c r="J12"/>
  <c r="S12"/>
  <c r="B13"/>
  <c r="C13"/>
  <c r="J13" s="1"/>
  <c r="D13"/>
  <c r="E13"/>
  <c r="F13"/>
  <c r="G13"/>
  <c r="H13" s="1"/>
  <c r="S13"/>
  <c r="B14"/>
  <c r="C14"/>
  <c r="D14"/>
  <c r="E14" s="1"/>
  <c r="G14" s="1"/>
  <c r="H14" s="1"/>
  <c r="F14"/>
  <c r="J14"/>
  <c r="S14"/>
  <c r="B15"/>
  <c r="C15"/>
  <c r="J15" s="1"/>
  <c r="D15"/>
  <c r="E15"/>
  <c r="F15"/>
  <c r="G15"/>
  <c r="H15" s="1"/>
  <c r="S15"/>
  <c r="B16"/>
  <c r="C16"/>
  <c r="D16"/>
  <c r="E16" s="1"/>
  <c r="G16" s="1"/>
  <c r="H16" s="1"/>
  <c r="F16"/>
  <c r="J16"/>
  <c r="S16"/>
  <c r="B17"/>
  <c r="C17"/>
  <c r="J17" s="1"/>
  <c r="D17"/>
  <c r="E17"/>
  <c r="F17"/>
  <c r="G17"/>
  <c r="H17" s="1"/>
  <c r="S17"/>
  <c r="B18"/>
  <c r="C18"/>
  <c r="D18"/>
  <c r="E18" s="1"/>
  <c r="G18" s="1"/>
  <c r="H18" s="1"/>
  <c r="F18"/>
  <c r="J18"/>
  <c r="S18"/>
  <c r="B19"/>
  <c r="C19"/>
  <c r="J19" s="1"/>
  <c r="D19"/>
  <c r="E19"/>
  <c r="F19"/>
  <c r="G19"/>
  <c r="H19" s="1"/>
  <c r="S19"/>
  <c r="B20"/>
  <c r="C20"/>
  <c r="D20"/>
  <c r="E20" s="1"/>
  <c r="G20" s="1"/>
  <c r="H20" s="1"/>
  <c r="F20"/>
  <c r="J20"/>
  <c r="S20"/>
  <c r="B21"/>
  <c r="C21"/>
  <c r="J21" s="1"/>
  <c r="D21"/>
  <c r="E21"/>
  <c r="F21"/>
  <c r="G21"/>
  <c r="H21" s="1"/>
  <c r="S21"/>
  <c r="B22"/>
  <c r="C22"/>
  <c r="D22"/>
  <c r="E22" s="1"/>
  <c r="G22" s="1"/>
  <c r="H22" s="1"/>
  <c r="F22"/>
  <c r="J22"/>
  <c r="S22"/>
  <c r="B23"/>
  <c r="C23"/>
  <c r="J23" s="1"/>
  <c r="D23"/>
  <c r="E23"/>
  <c r="F23"/>
  <c r="G23"/>
  <c r="H23" s="1"/>
  <c r="S23"/>
  <c r="B24"/>
  <c r="C24"/>
  <c r="D24"/>
  <c r="E24" s="1"/>
  <c r="G24" s="1"/>
  <c r="H24" s="1"/>
  <c r="F24"/>
  <c r="J24"/>
  <c r="S24"/>
  <c r="B25"/>
  <c r="C25"/>
  <c r="J25" s="1"/>
  <c r="D25"/>
  <c r="E25"/>
  <c r="F25"/>
  <c r="G25"/>
  <c r="H25" s="1"/>
  <c r="S25"/>
  <c r="B26"/>
  <c r="C26"/>
  <c r="D26"/>
  <c r="E26" s="1"/>
  <c r="G26" s="1"/>
  <c r="H26" s="1"/>
  <c r="F26"/>
  <c r="J26"/>
  <c r="S26"/>
  <c r="B45"/>
  <c r="C45"/>
  <c r="J45" s="1"/>
  <c r="D45"/>
  <c r="E45"/>
  <c r="F45"/>
  <c r="G45"/>
  <c r="H45" s="1"/>
  <c r="I45" s="1"/>
  <c r="L45" s="1"/>
  <c r="K45"/>
  <c r="S45"/>
  <c r="B46"/>
  <c r="C46"/>
  <c r="D46"/>
  <c r="E46" s="1"/>
  <c r="F46"/>
  <c r="J46"/>
  <c r="S46"/>
  <c r="B47"/>
  <c r="C47"/>
  <c r="J47" s="1"/>
  <c r="D47"/>
  <c r="E47"/>
  <c r="F47"/>
  <c r="G47"/>
  <c r="H47" s="1"/>
  <c r="I47" s="1"/>
  <c r="L47" s="1"/>
  <c r="K47"/>
  <c r="S47"/>
  <c r="B48"/>
  <c r="C48"/>
  <c r="D48"/>
  <c r="E48" s="1"/>
  <c r="F48"/>
  <c r="J48"/>
  <c r="S48"/>
  <c r="B49"/>
  <c r="C49"/>
  <c r="J49" s="1"/>
  <c r="D49"/>
  <c r="E49"/>
  <c r="F49"/>
  <c r="G49"/>
  <c r="H49" s="1"/>
  <c r="I49" s="1"/>
  <c r="L49" s="1"/>
  <c r="K49"/>
  <c r="S49"/>
  <c r="B50"/>
  <c r="C50"/>
  <c r="D50"/>
  <c r="E50" s="1"/>
  <c r="F50"/>
  <c r="J50"/>
  <c r="S50"/>
  <c r="B51"/>
  <c r="C51"/>
  <c r="J51" s="1"/>
  <c r="D51"/>
  <c r="E51"/>
  <c r="F51"/>
  <c r="G51"/>
  <c r="H51" s="1"/>
  <c r="I51" s="1"/>
  <c r="L51" s="1"/>
  <c r="K51"/>
  <c r="S51"/>
  <c r="B52"/>
  <c r="C52"/>
  <c r="D52"/>
  <c r="E52" s="1"/>
  <c r="F52"/>
  <c r="J52"/>
  <c r="S52"/>
  <c r="B53"/>
  <c r="C53"/>
  <c r="J53" s="1"/>
  <c r="D53"/>
  <c r="E53"/>
  <c r="F53"/>
  <c r="G53"/>
  <c r="H53" s="1"/>
  <c r="I53" s="1"/>
  <c r="L53" s="1"/>
  <c r="K53"/>
  <c r="S53"/>
  <c r="B54"/>
  <c r="C54"/>
  <c r="D54"/>
  <c r="E54" s="1"/>
  <c r="F54"/>
  <c r="J54"/>
  <c r="S54"/>
  <c r="B55"/>
  <c r="C55"/>
  <c r="J55" s="1"/>
  <c r="D55"/>
  <c r="E55"/>
  <c r="F55"/>
  <c r="G55"/>
  <c r="H55" s="1"/>
  <c r="I55" s="1"/>
  <c r="L55" s="1"/>
  <c r="S55"/>
  <c r="B56"/>
  <c r="C56"/>
  <c r="D56"/>
  <c r="E56" s="1"/>
  <c r="F56"/>
  <c r="J56"/>
  <c r="S56"/>
  <c r="B57"/>
  <c r="C57"/>
  <c r="D57"/>
  <c r="F57" s="1"/>
  <c r="J57"/>
  <c r="S57"/>
  <c r="B58"/>
  <c r="C58"/>
  <c r="J58" s="1"/>
  <c r="D58"/>
  <c r="E58"/>
  <c r="G58" s="1"/>
  <c r="H58" s="1"/>
  <c r="F58"/>
  <c r="S58"/>
  <c r="B59"/>
  <c r="C59"/>
  <c r="D59"/>
  <c r="E59" s="1"/>
  <c r="G59" s="1"/>
  <c r="H59" s="1"/>
  <c r="F59"/>
  <c r="J59"/>
  <c r="S59"/>
  <c r="B60"/>
  <c r="C60"/>
  <c r="J60" s="1"/>
  <c r="D60"/>
  <c r="E60"/>
  <c r="G60" s="1"/>
  <c r="H60" s="1"/>
  <c r="F60"/>
  <c r="S60"/>
  <c r="B61"/>
  <c r="C61"/>
  <c r="D61"/>
  <c r="E61" s="1"/>
  <c r="G61" s="1"/>
  <c r="H61" s="1"/>
  <c r="F61"/>
  <c r="J61"/>
  <c r="S61"/>
  <c r="B62"/>
  <c r="C62"/>
  <c r="J62" s="1"/>
  <c r="D62"/>
  <c r="E62"/>
  <c r="G62" s="1"/>
  <c r="H62" s="1"/>
  <c r="F62"/>
  <c r="S62"/>
  <c r="B63"/>
  <c r="C63"/>
  <c r="D63"/>
  <c r="E63" s="1"/>
  <c r="J63"/>
  <c r="S63"/>
  <c r="B64"/>
  <c r="C64"/>
  <c r="J64" s="1"/>
  <c r="D64"/>
  <c r="E64"/>
  <c r="F64"/>
  <c r="G64"/>
  <c r="H64" s="1"/>
  <c r="S64"/>
  <c r="I62" l="1"/>
  <c r="L62" s="1"/>
  <c r="K62"/>
  <c r="I60"/>
  <c r="L60" s="1"/>
  <c r="K60"/>
  <c r="M60" s="1"/>
  <c r="N60" s="1"/>
  <c r="I58"/>
  <c r="L58" s="1"/>
  <c r="K58"/>
  <c r="M58" s="1"/>
  <c r="N58" s="1"/>
  <c r="I64"/>
  <c r="L64" s="1"/>
  <c r="K64"/>
  <c r="M64" s="1"/>
  <c r="I61"/>
  <c r="L61" s="1"/>
  <c r="K61"/>
  <c r="M61" s="1"/>
  <c r="I59"/>
  <c r="L59" s="1"/>
  <c r="K59"/>
  <c r="M59" s="1"/>
  <c r="N64"/>
  <c r="N61"/>
  <c r="N59"/>
  <c r="M53"/>
  <c r="M51"/>
  <c r="M49"/>
  <c r="M47"/>
  <c r="M45"/>
  <c r="I24"/>
  <c r="L24" s="1"/>
  <c r="K24"/>
  <c r="I23"/>
  <c r="L23" s="1"/>
  <c r="K23"/>
  <c r="I20"/>
  <c r="L20" s="1"/>
  <c r="K20"/>
  <c r="I19"/>
  <c r="L19" s="1"/>
  <c r="K19"/>
  <c r="M19" s="1"/>
  <c r="I16"/>
  <c r="L16" s="1"/>
  <c r="K16"/>
  <c r="M16" s="1"/>
  <c r="N16" s="1"/>
  <c r="I15"/>
  <c r="L15" s="1"/>
  <c r="K15"/>
  <c r="M15" s="1"/>
  <c r="I12"/>
  <c r="L12" s="1"/>
  <c r="K12"/>
  <c r="M12" s="1"/>
  <c r="N12" s="1"/>
  <c r="I11"/>
  <c r="L11" s="1"/>
  <c r="K11"/>
  <c r="M11" s="1"/>
  <c r="I8"/>
  <c r="L8" s="1"/>
  <c r="K8"/>
  <c r="M8" s="1"/>
  <c r="N8" s="1"/>
  <c r="I7"/>
  <c r="L7" s="1"/>
  <c r="K7"/>
  <c r="M7" s="1"/>
  <c r="I4"/>
  <c r="L4" s="1"/>
  <c r="K4"/>
  <c r="M4" s="1"/>
  <c r="N4" s="1"/>
  <c r="I3"/>
  <c r="L3" s="1"/>
  <c r="K3"/>
  <c r="M3" s="1"/>
  <c r="F63"/>
  <c r="G63" s="1"/>
  <c r="H63" s="1"/>
  <c r="K55"/>
  <c r="M55" s="1"/>
  <c r="N55" s="1"/>
  <c r="E57"/>
  <c r="G57" s="1"/>
  <c r="H57" s="1"/>
  <c r="G56"/>
  <c r="H56" s="1"/>
  <c r="G54"/>
  <c r="H54" s="1"/>
  <c r="G52"/>
  <c r="H52" s="1"/>
  <c r="G50"/>
  <c r="H50" s="1"/>
  <c r="G48"/>
  <c r="H48" s="1"/>
  <c r="G46"/>
  <c r="H46" s="1"/>
  <c r="N19"/>
  <c r="N15"/>
  <c r="N11"/>
  <c r="N7"/>
  <c r="N3"/>
  <c r="I26"/>
  <c r="L26" s="1"/>
  <c r="K26"/>
  <c r="M26" s="1"/>
  <c r="N26" s="1"/>
  <c r="I25"/>
  <c r="L25" s="1"/>
  <c r="K25"/>
  <c r="M25" s="1"/>
  <c r="I22"/>
  <c r="L22" s="1"/>
  <c r="K22"/>
  <c r="M22" s="1"/>
  <c r="N22" s="1"/>
  <c r="I21"/>
  <c r="L21" s="1"/>
  <c r="K21"/>
  <c r="M21" s="1"/>
  <c r="I18"/>
  <c r="L18" s="1"/>
  <c r="K18"/>
  <c r="M18" s="1"/>
  <c r="N18" s="1"/>
  <c r="I17"/>
  <c r="L17" s="1"/>
  <c r="K17"/>
  <c r="M17" s="1"/>
  <c r="I14"/>
  <c r="L14" s="1"/>
  <c r="K14"/>
  <c r="M14" s="1"/>
  <c r="N14" s="1"/>
  <c r="I13"/>
  <c r="L13" s="1"/>
  <c r="K13"/>
  <c r="M13" s="1"/>
  <c r="N13" s="1"/>
  <c r="I10"/>
  <c r="L10" s="1"/>
  <c r="K10"/>
  <c r="M10" s="1"/>
  <c r="N10" s="1"/>
  <c r="I9"/>
  <c r="L9" s="1"/>
  <c r="K9"/>
  <c r="M9" s="1"/>
  <c r="I6"/>
  <c r="L6" s="1"/>
  <c r="K6"/>
  <c r="M6" s="1"/>
  <c r="N6" s="1"/>
  <c r="I5"/>
  <c r="L5" s="1"/>
  <c r="K5"/>
  <c r="M5" s="1"/>
  <c r="N5" s="1"/>
  <c r="I2"/>
  <c r="L2" s="1"/>
  <c r="K2"/>
  <c r="M2" s="1"/>
  <c r="N2" s="1"/>
  <c r="N53"/>
  <c r="N51"/>
  <c r="N49"/>
  <c r="N47"/>
  <c r="N45"/>
  <c r="N25"/>
  <c r="N21"/>
  <c r="N17"/>
  <c r="N9"/>
  <c r="O13" l="1"/>
  <c r="P13"/>
  <c r="Q13" s="1"/>
  <c r="I63"/>
  <c r="L63" s="1"/>
  <c r="K63"/>
  <c r="M63" s="1"/>
  <c r="N63" s="1"/>
  <c r="O5"/>
  <c r="P5"/>
  <c r="Q5" s="1"/>
  <c r="P55"/>
  <c r="Q55" s="1"/>
  <c r="O55"/>
  <c r="R55" s="1"/>
  <c r="T55" s="1"/>
  <c r="P58"/>
  <c r="Q58" s="1"/>
  <c r="O58"/>
  <c r="R58" s="1"/>
  <c r="T58" s="1"/>
  <c r="O60"/>
  <c r="P60"/>
  <c r="Q60" s="1"/>
  <c r="O17"/>
  <c r="P17"/>
  <c r="Q17" s="1"/>
  <c r="P2"/>
  <c r="Q2" s="1"/>
  <c r="O2"/>
  <c r="R2" s="1"/>
  <c r="T2" s="1"/>
  <c r="P6"/>
  <c r="Q6" s="1"/>
  <c r="O6"/>
  <c r="R6" s="1"/>
  <c r="T6" s="1"/>
  <c r="P10"/>
  <c r="Q10" s="1"/>
  <c r="O10"/>
  <c r="R10" s="1"/>
  <c r="T10" s="1"/>
  <c r="O21"/>
  <c r="P21"/>
  <c r="Q21" s="1"/>
  <c r="P45"/>
  <c r="Q45" s="1"/>
  <c r="O45"/>
  <c r="R45" s="1"/>
  <c r="T45" s="1"/>
  <c r="P49"/>
  <c r="Q49" s="1"/>
  <c r="O49"/>
  <c r="R49" s="1"/>
  <c r="T49" s="1"/>
  <c r="P53"/>
  <c r="Q53" s="1"/>
  <c r="O53"/>
  <c r="R53" s="1"/>
  <c r="T53" s="1"/>
  <c r="O7"/>
  <c r="P7"/>
  <c r="Q7" s="1"/>
  <c r="O15"/>
  <c r="P15"/>
  <c r="Q15" s="1"/>
  <c r="I48"/>
  <c r="L48" s="1"/>
  <c r="K48"/>
  <c r="M48" s="1"/>
  <c r="N48" s="1"/>
  <c r="I52"/>
  <c r="L52" s="1"/>
  <c r="K52"/>
  <c r="M52" s="1"/>
  <c r="N52" s="1"/>
  <c r="I56"/>
  <c r="L56" s="1"/>
  <c r="K56"/>
  <c r="M56" s="1"/>
  <c r="N56" s="1"/>
  <c r="P59"/>
  <c r="Q59" s="1"/>
  <c r="O59"/>
  <c r="R59" s="1"/>
  <c r="T59" s="1"/>
  <c r="O9"/>
  <c r="P9"/>
  <c r="Q9" s="1"/>
  <c r="O25"/>
  <c r="P25"/>
  <c r="Q25" s="1"/>
  <c r="P47"/>
  <c r="Q47" s="1"/>
  <c r="O47"/>
  <c r="R47" s="1"/>
  <c r="T47" s="1"/>
  <c r="P51"/>
  <c r="Q51" s="1"/>
  <c r="O51"/>
  <c r="R51" s="1"/>
  <c r="T51" s="1"/>
  <c r="P14"/>
  <c r="Q14" s="1"/>
  <c r="O14"/>
  <c r="R14" s="1"/>
  <c r="T14" s="1"/>
  <c r="P18"/>
  <c r="Q18" s="1"/>
  <c r="O18"/>
  <c r="R18" s="1"/>
  <c r="T18" s="1"/>
  <c r="P22"/>
  <c r="Q22" s="1"/>
  <c r="O22"/>
  <c r="R22" s="1"/>
  <c r="T22" s="1"/>
  <c r="O26"/>
  <c r="P26"/>
  <c r="Q26" s="1"/>
  <c r="O3"/>
  <c r="P3"/>
  <c r="Q3" s="1"/>
  <c r="O11"/>
  <c r="P11"/>
  <c r="Q11" s="1"/>
  <c r="O19"/>
  <c r="P19"/>
  <c r="Q19" s="1"/>
  <c r="I46"/>
  <c r="L46" s="1"/>
  <c r="K46"/>
  <c r="M46" s="1"/>
  <c r="N46" s="1"/>
  <c r="I50"/>
  <c r="L50" s="1"/>
  <c r="K50"/>
  <c r="M50" s="1"/>
  <c r="N50" s="1"/>
  <c r="I54"/>
  <c r="L54" s="1"/>
  <c r="K54"/>
  <c r="M54" s="1"/>
  <c r="N54" s="1"/>
  <c r="I57"/>
  <c r="L57" s="1"/>
  <c r="K57"/>
  <c r="M57" s="1"/>
  <c r="N57" s="1"/>
  <c r="P4"/>
  <c r="Q4" s="1"/>
  <c r="O4"/>
  <c r="R4" s="1"/>
  <c r="T4" s="1"/>
  <c r="P8"/>
  <c r="Q8" s="1"/>
  <c r="O8"/>
  <c r="R8" s="1"/>
  <c r="T8" s="1"/>
  <c r="P12"/>
  <c r="Q12" s="1"/>
  <c r="O12"/>
  <c r="R12" s="1"/>
  <c r="T12" s="1"/>
  <c r="P16"/>
  <c r="Q16" s="1"/>
  <c r="O16"/>
  <c r="R16" s="1"/>
  <c r="T16" s="1"/>
  <c r="O61"/>
  <c r="P61"/>
  <c r="Q61" s="1"/>
  <c r="P64"/>
  <c r="Q64" s="1"/>
  <c r="O64"/>
  <c r="R64" s="1"/>
  <c r="T64" s="1"/>
  <c r="M20"/>
  <c r="N20" s="1"/>
  <c r="M23"/>
  <c r="N23" s="1"/>
  <c r="M24"/>
  <c r="N24" s="1"/>
  <c r="M62"/>
  <c r="N62" s="1"/>
  <c r="O62" l="1"/>
  <c r="P62"/>
  <c r="Q62" s="1"/>
  <c r="P24"/>
  <c r="Q24" s="1"/>
  <c r="O24"/>
  <c r="R24" s="1"/>
  <c r="T24" s="1"/>
  <c r="P20"/>
  <c r="Q20" s="1"/>
  <c r="O20"/>
  <c r="R20" s="1"/>
  <c r="T20" s="1"/>
  <c r="R61"/>
  <c r="T61" s="1"/>
  <c r="R19"/>
  <c r="T19" s="1"/>
  <c r="R11"/>
  <c r="T11" s="1"/>
  <c r="R3"/>
  <c r="T3" s="1"/>
  <c r="R26"/>
  <c r="T26" s="1"/>
  <c r="R25"/>
  <c r="T25" s="1"/>
  <c r="R9"/>
  <c r="T9" s="1"/>
  <c r="R15"/>
  <c r="T15" s="1"/>
  <c r="R7"/>
  <c r="T7" s="1"/>
  <c r="R21"/>
  <c r="T21" s="1"/>
  <c r="R17"/>
  <c r="T17" s="1"/>
  <c r="R60"/>
  <c r="T60" s="1"/>
  <c r="R5"/>
  <c r="T5" s="1"/>
  <c r="R13"/>
  <c r="T13" s="1"/>
  <c r="O23"/>
  <c r="P23"/>
  <c r="Q23" s="1"/>
  <c r="P57"/>
  <c r="Q57" s="1"/>
  <c r="O57"/>
  <c r="R57" s="1"/>
  <c r="T57" s="1"/>
  <c r="O54"/>
  <c r="P54"/>
  <c r="Q54" s="1"/>
  <c r="O50"/>
  <c r="P50"/>
  <c r="Q50" s="1"/>
  <c r="O46"/>
  <c r="P46"/>
  <c r="Q46" s="1"/>
  <c r="O56"/>
  <c r="P56"/>
  <c r="Q56" s="1"/>
  <c r="O52"/>
  <c r="P52"/>
  <c r="Q52" s="1"/>
  <c r="O48"/>
  <c r="P48"/>
  <c r="Q48" s="1"/>
  <c r="O63"/>
  <c r="P63"/>
  <c r="Q63" s="1"/>
  <c r="R63" l="1"/>
  <c r="T63" s="1"/>
  <c r="R48"/>
  <c r="T48" s="1"/>
  <c r="R52"/>
  <c r="T52" s="1"/>
  <c r="R56"/>
  <c r="T56" s="1"/>
  <c r="R46"/>
  <c r="T46" s="1"/>
  <c r="R50"/>
  <c r="T50" s="1"/>
  <c r="R54"/>
  <c r="T54" s="1"/>
  <c r="R23"/>
  <c r="T23" s="1"/>
  <c r="R62"/>
  <c r="T62" s="1"/>
</calcChain>
</file>

<file path=xl/sharedStrings.xml><?xml version="1.0" encoding="utf-8"?>
<sst xmlns="http://schemas.openxmlformats.org/spreadsheetml/2006/main" count="22" uniqueCount="21">
  <si>
    <t>AOA</t>
  </si>
  <si>
    <t>Velocity</t>
  </si>
  <si>
    <t>Foil chord</t>
  </si>
  <si>
    <t>tan</t>
  </si>
  <si>
    <t>Simutaneous =  x (d2*10)</t>
  </si>
  <si>
    <t>simutaneous y =   b2^2*g</t>
  </si>
  <si>
    <t>range</t>
  </si>
  <si>
    <t>Range limited to chord</t>
  </si>
  <si>
    <t>range limit of x</t>
  </si>
  <si>
    <t>Area of ∆ above foil</t>
  </si>
  <si>
    <t>Area of ∆ above range</t>
  </si>
  <si>
    <t>Area under curve v x^3/3G Limited</t>
  </si>
  <si>
    <t>Difference J2-K2 Bubble Limited</t>
  </si>
  <si>
    <t>Fluid Moving</t>
  </si>
  <si>
    <t>Equivalent chord</t>
  </si>
  <si>
    <t>Area created above H</t>
  </si>
  <si>
    <t>Equivalent chord of J</t>
  </si>
  <si>
    <t>Total length</t>
  </si>
  <si>
    <t>Force of under wing sin(ø)</t>
  </si>
  <si>
    <t>Total force</t>
  </si>
  <si>
    <t>Chord</t>
  </si>
</sst>
</file>

<file path=xl/styles.xml><?xml version="1.0" encoding="utf-8"?>
<styleSheet xmlns="http://schemas.openxmlformats.org/spreadsheetml/2006/main">
  <numFmts count="4">
    <numFmt numFmtId="164" formatCode="0.0000;[Red]\-0.0000"/>
    <numFmt numFmtId="165" formatCode="0.000"/>
    <numFmt numFmtId="166" formatCode="0.0000"/>
    <numFmt numFmtId="167" formatCode="0.000000;[Red]\-0.000000"/>
  </numFmts>
  <fonts count="3"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45"/>
        <bgColor indexed="29"/>
      </patternFill>
    </fill>
    <fill>
      <patternFill patternType="solid">
        <fgColor indexed="27"/>
        <bgColor indexed="41"/>
      </patternFill>
    </fill>
  </fills>
  <borders count="3">
    <border>
      <left/>
      <right/>
      <top/>
      <bottom/>
      <diagonal/>
    </border>
    <border>
      <left style="medium">
        <color indexed="45"/>
      </left>
      <right style="medium">
        <color indexed="45"/>
      </right>
      <top style="medium">
        <color indexed="45"/>
      </top>
      <bottom style="medium">
        <color indexed="45"/>
      </bottom>
      <diagonal/>
    </border>
    <border>
      <left style="medium">
        <color indexed="44"/>
      </left>
      <right style="medium">
        <color indexed="44"/>
      </right>
      <top style="medium">
        <color indexed="44"/>
      </top>
      <bottom style="medium">
        <color indexed="4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ill="1"/>
    <xf numFmtId="0" fontId="0" fillId="2" borderId="0" xfId="0" applyFont="1" applyFill="1" applyAlignment="1">
      <alignment textRotation="90" wrapText="1"/>
    </xf>
    <xf numFmtId="0" fontId="0" fillId="3" borderId="0" xfId="0" applyFont="1" applyFill="1" applyAlignment="1">
      <alignment textRotation="90" wrapText="1"/>
    </xf>
    <xf numFmtId="0" fontId="0" fillId="3" borderId="0" xfId="0" applyFont="1" applyFill="1" applyAlignment="1">
      <alignment wrapText="1"/>
    </xf>
    <xf numFmtId="0" fontId="1" fillId="3" borderId="0" xfId="0" applyFont="1" applyFill="1" applyAlignment="1">
      <alignment textRotation="90" wrapText="1"/>
    </xf>
    <xf numFmtId="0" fontId="0" fillId="4" borderId="0" xfId="0" applyFont="1" applyFill="1" applyAlignment="1">
      <alignment textRotation="90"/>
    </xf>
    <xf numFmtId="164" fontId="0" fillId="0" borderId="0" xfId="0" applyNumberFormat="1"/>
    <xf numFmtId="1" fontId="0" fillId="2" borderId="0" xfId="0" applyNumberFormat="1" applyFill="1"/>
    <xf numFmtId="165" fontId="0" fillId="0" borderId="0" xfId="0" applyNumberFormat="1"/>
    <xf numFmtId="166" fontId="0" fillId="0" borderId="0" xfId="0" applyNumberFormat="1" applyFont="1"/>
    <xf numFmtId="167" fontId="0" fillId="0" borderId="0" xfId="0" applyNumberFormat="1" applyFont="1"/>
    <xf numFmtId="167" fontId="0" fillId="0" borderId="0" xfId="0" applyNumberFormat="1"/>
    <xf numFmtId="164" fontId="0" fillId="0" borderId="0" xfId="0" applyNumberFormat="1" applyFont="1"/>
    <xf numFmtId="164" fontId="0" fillId="0" borderId="0" xfId="0" applyNumberFormat="1" applyFont="1" applyFill="1"/>
    <xf numFmtId="164" fontId="0" fillId="0" borderId="0" xfId="0" applyNumberFormat="1" applyFill="1"/>
    <xf numFmtId="2" fontId="0" fillId="4" borderId="0" xfId="0" applyNumberFormat="1" applyFill="1"/>
    <xf numFmtId="0" fontId="0" fillId="0" borderId="0" xfId="0" applyAlignment="1">
      <alignment wrapText="1"/>
    </xf>
    <xf numFmtId="0" fontId="0" fillId="5" borderId="0" xfId="0" applyFont="1" applyFill="1"/>
    <xf numFmtId="2" fontId="2" fillId="0" borderId="1" xfId="0" applyNumberFormat="1" applyFont="1" applyBorder="1"/>
    <xf numFmtId="0" fontId="0" fillId="6" borderId="0" xfId="0" applyFont="1" applyFill="1"/>
    <xf numFmtId="0" fontId="2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Force/AoA</a:t>
            </a:r>
          </a:p>
        </c:rich>
      </c:tx>
      <c:layout>
        <c:manualLayout>
          <c:xMode val="edge"/>
          <c:yMode val="edge"/>
          <c:x val="0.37719405951337354"/>
          <c:y val="3.141365271910370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789518770327263"/>
          <c:y val="0.19109972070788089"/>
          <c:w val="0.76900804381408705"/>
          <c:h val="0.68586475103376432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004586"/>
              </a:solidFill>
              <a:prstDash val="solid"/>
            </a:ln>
          </c:spPr>
          <c:marker>
            <c:symbol val="none"/>
          </c:marker>
          <c:val>
            <c:numRef>
              <c:f>Sheet1!$T$2:$T$64</c:f>
              <c:numCache>
                <c:formatCode>0.00</c:formatCode>
                <c:ptCount val="45"/>
                <c:pt idx="0">
                  <c:v>0</c:v>
                </c:pt>
                <c:pt idx="1">
                  <c:v>1.2444391969327471</c:v>
                </c:pt>
                <c:pt idx="2">
                  <c:v>1.317983020056174</c:v>
                </c:pt>
                <c:pt idx="3">
                  <c:v>1.3775680538969368</c:v>
                </c:pt>
                <c:pt idx="4">
                  <c:v>1.4301269946851034</c:v>
                </c:pt>
                <c:pt idx="5">
                  <c:v>1.4779885113281737</c:v>
                </c:pt>
                <c:pt idx="6">
                  <c:v>1.5221800736933448</c:v>
                </c:pt>
                <c:pt idx="7">
                  <c:v>1.5631920423843817</c:v>
                </c:pt>
                <c:pt idx="8">
                  <c:v>1.601236095264539</c:v>
                </c:pt>
                <c:pt idx="9">
                  <c:v>1.6363501043399344</c:v>
                </c:pt>
                <c:pt idx="10">
                  <c:v>1.6684431862725027</c:v>
                </c:pt>
                <c:pt idx="11">
                  <c:v>1.6973122168410422</c:v>
                </c:pt>
                <c:pt idx="12">
                  <c:v>1.7226414053728887</c:v>
                </c:pt>
                <c:pt idx="13">
                  <c:v>1.7439887947386277</c:v>
                </c:pt>
                <c:pt idx="14">
                  <c:v>1.7607595640212617</c:v>
                </c:pt>
                <c:pt idx="15">
                  <c:v>1.7721629120699947</c:v>
                </c:pt>
                <c:pt idx="16">
                  <c:v>1.7771455550770454</c:v>
                </c:pt>
                <c:pt idx="17">
                  <c:v>1.7742888042908387</c:v>
                </c:pt>
                <c:pt idx="18">
                  <c:v>1.7616446567559463</c:v>
                </c:pt>
                <c:pt idx="19">
                  <c:v>1.7364617859014042</c:v>
                </c:pt>
                <c:pt idx="20">
                  <c:v>1.7031674062245508</c:v>
                </c:pt>
                <c:pt idx="21">
                  <c:v>1.6713632284625439</c:v>
                </c:pt>
                <c:pt idx="22">
                  <c:v>1.640825614701594</c:v>
                </c:pt>
                <c:pt idx="23">
                  <c:v>1.6113084851375097</c:v>
                </c:pt>
                <c:pt idx="24">
                  <c:v>1.5826038358624304</c:v>
                </c:pt>
                <c:pt idx="25">
                  <c:v>1.5545349620362638</c:v>
                </c:pt>
                <c:pt idx="26">
                  <c:v>1.5269511432141885</c:v>
                </c:pt>
                <c:pt idx="27">
                  <c:v>1.4997234367772558</c:v>
                </c:pt>
                <c:pt idx="28">
                  <c:v>1.4727413220339387</c:v>
                </c:pt>
                <c:pt idx="29">
                  <c:v>1.4459100058132077</c:v>
                </c:pt>
                <c:pt idx="30">
                  <c:v>1.4191482494301093</c:v>
                </c:pt>
                <c:pt idx="31">
                  <c:v>1.3923866128655282</c:v>
                </c:pt>
                <c:pt idx="32">
                  <c:v>1.3655660390239166</c:v>
                </c:pt>
                <c:pt idx="33">
                  <c:v>1.338636721981848</c:v>
                </c:pt>
                <c:pt idx="34">
                  <c:v>1.311557220496109</c:v>
                </c:pt>
                <c:pt idx="35">
                  <c:v>1.2842937937117775</c:v>
                </c:pt>
                <c:pt idx="36">
                  <c:v>1.2568199521889205</c:v>
                </c:pt>
                <c:pt idx="37">
                  <c:v>1.229116237112954</c:v>
                </c:pt>
                <c:pt idx="38">
                  <c:v>1.2011702691660524</c:v>
                </c:pt>
                <c:pt idx="39">
                  <c:v>1.1729771567279761</c:v>
                </c:pt>
                <c:pt idx="40">
                  <c:v>1.1445404453599486</c:v>
                </c:pt>
                <c:pt idx="41">
                  <c:v>1.1158739903868056</c:v>
                </c:pt>
                <c:pt idx="42">
                  <c:v>1.0870056328888555</c:v>
                </c:pt>
                <c:pt idx="43">
                  <c:v>1.0579850658886056</c:v>
                </c:pt>
                <c:pt idx="44">
                  <c:v>1.0289044996246077</c:v>
                </c:pt>
              </c:numCache>
            </c:numRef>
          </c:val>
        </c:ser>
        <c:marker val="1"/>
        <c:axId val="144583296"/>
        <c:axId val="144585088"/>
      </c:lineChart>
      <c:catAx>
        <c:axId val="1445832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585088"/>
        <c:crossesAt val="0"/>
        <c:lblAlgn val="ctr"/>
        <c:lblOffset val="100"/>
        <c:tickLblSkip val="4"/>
        <c:tickMarkSkip val="1"/>
      </c:catAx>
      <c:valAx>
        <c:axId val="14458508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0.00" sourceLinked="1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583296"/>
        <c:crossesAt val="1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8100">
      <a:solidFill>
        <a:srgbClr val="CCCCCC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485775</xdr:colOff>
      <xdr:row>1</xdr:row>
      <xdr:rowOff>85725</xdr:rowOff>
    </xdr:from>
    <xdr:to>
      <xdr:col>27</xdr:col>
      <xdr:colOff>476250</xdr:colOff>
      <xdr:row>24</xdr:row>
      <xdr:rowOff>3175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EEEEE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EEEEE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6"/>
  <sheetViews>
    <sheetView tabSelected="1" zoomScale="60" zoomScaleNormal="60" workbookViewId="0">
      <selection activeCell="P76" sqref="P76"/>
    </sheetView>
  </sheetViews>
  <sheetFormatPr defaultColWidth="11.5703125" defaultRowHeight="13.9" customHeight="1"/>
  <cols>
    <col min="1" max="2" width="9.140625" customWidth="1"/>
    <col min="3" max="3" width="9.140625" style="1" customWidth="1"/>
    <col min="4" max="256" width="9.140625" customWidth="1"/>
  </cols>
  <sheetData>
    <row r="1" spans="1:22" s="7" customFormat="1" ht="78.95" customHeight="1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3" t="s">
        <v>10</v>
      </c>
      <c r="L1" s="4" t="s">
        <v>11</v>
      </c>
      <c r="M1" s="5" t="s">
        <v>12</v>
      </c>
      <c r="N1" s="3" t="s">
        <v>13</v>
      </c>
      <c r="O1" s="3" t="s">
        <v>14</v>
      </c>
      <c r="P1" s="4" t="s">
        <v>15</v>
      </c>
      <c r="Q1" s="3" t="s">
        <v>16</v>
      </c>
      <c r="R1" s="4" t="s">
        <v>17</v>
      </c>
      <c r="S1" s="4" t="s">
        <v>18</v>
      </c>
      <c r="T1" s="6" t="s">
        <v>19</v>
      </c>
      <c r="U1"/>
      <c r="V1"/>
    </row>
    <row r="2" spans="1:22" ht="12.75">
      <c r="A2" s="8">
        <v>1.0000000000000001E-5</v>
      </c>
      <c r="B2" s="8">
        <f>G67</f>
        <v>10</v>
      </c>
      <c r="C2" s="8">
        <v>0</v>
      </c>
      <c r="D2" s="9">
        <f t="shared" ref="D2:D26" si="0">TAN(RADIANS(A2))</f>
        <v>1.7453292519943474E-7</v>
      </c>
      <c r="E2" s="9">
        <f t="shared" ref="E2:E26" si="1">D2/(B2/10)</f>
        <v>1.7453292519943474E-7</v>
      </c>
      <c r="F2" s="9">
        <f t="shared" ref="F2:F26" si="2">(D2^2)/(B2/10)</f>
        <v>3.0461741978671485E-14</v>
      </c>
      <c r="G2" s="9">
        <f t="shared" ref="G2:G26" si="3">SQRT((E2^2)+(F2^2))</f>
        <v>1.7453292519943741E-7</v>
      </c>
      <c r="H2" s="10">
        <f t="shared" ref="H2:H26" si="4">IF(G2&lt;C2,G2,C2)</f>
        <v>0</v>
      </c>
      <c r="I2" s="10">
        <f t="shared" ref="I2:I26" si="5">COS(RADIANS(A2))*H2</f>
        <v>0</v>
      </c>
      <c r="J2" s="11">
        <f t="shared" ref="J2:J26" si="6">C2*C2*(SIN(RADIANS(A2))*COS(RADIANS(A2)))/2</f>
        <v>0</v>
      </c>
      <c r="K2" s="11">
        <f t="shared" ref="K2:K26" si="7">H2*H2*(SIN(RADIANS(A2))*COS(RADIANS(A2)))/2</f>
        <v>0</v>
      </c>
      <c r="L2" s="12">
        <f t="shared" ref="L2:L26" si="8">((I2^3)*B2)/(3*10)</f>
        <v>0</v>
      </c>
      <c r="M2" s="13">
        <f t="shared" ref="M2:M26" si="9">K2-L2</f>
        <v>0</v>
      </c>
      <c r="N2" s="13">
        <f t="shared" ref="N2:N26" si="10">J2-M2</f>
        <v>0</v>
      </c>
      <c r="O2" s="14">
        <f t="shared" ref="O2:O26" si="11">SQRT((2*N2)/(SIN(RADIANS(A2))*COS(RADIANS(A2))))</f>
        <v>0</v>
      </c>
      <c r="P2" s="15">
        <f t="shared" ref="P2:P26" si="12">(SQRT(N2)^3/3)</f>
        <v>0</v>
      </c>
      <c r="Q2" s="14">
        <f t="shared" ref="Q2:Q26" si="13">SQRT(2*P2/(SIN(RADIANS(A2))*COS(RADIANS(A2))))</f>
        <v>0</v>
      </c>
      <c r="R2" s="15">
        <f t="shared" ref="R2:R26" si="14">O2+Q2</f>
        <v>0</v>
      </c>
      <c r="S2" s="7">
        <f t="shared" ref="S2:S26" si="15">SIN(RADIANS(A2))*C2</f>
        <v>0</v>
      </c>
      <c r="T2" s="16">
        <f t="shared" ref="T2:T26" si="16">R2+S2</f>
        <v>0</v>
      </c>
    </row>
    <row r="3" spans="1:22" ht="12.75">
      <c r="A3" s="8">
        <v>2</v>
      </c>
      <c r="B3" s="8">
        <f>G67</f>
        <v>10</v>
      </c>
      <c r="C3" s="8">
        <f>G68</f>
        <v>1</v>
      </c>
      <c r="D3" s="9">
        <f t="shared" si="0"/>
        <v>3.492076949174773E-2</v>
      </c>
      <c r="E3" s="9">
        <f t="shared" si="1"/>
        <v>3.492076949174773E-2</v>
      </c>
      <c r="F3" s="9">
        <f t="shared" si="2"/>
        <v>1.2194601418957791E-3</v>
      </c>
      <c r="G3" s="9">
        <f t="shared" si="3"/>
        <v>3.4942055247701893E-2</v>
      </c>
      <c r="H3" s="10">
        <f t="shared" si="4"/>
        <v>3.4942055247701893E-2</v>
      </c>
      <c r="I3" s="10">
        <f t="shared" si="5"/>
        <v>3.492076949174773E-2</v>
      </c>
      <c r="J3" s="11">
        <f t="shared" si="6"/>
        <v>1.7439118436031326E-2</v>
      </c>
      <c r="K3" s="11">
        <f t="shared" si="7"/>
        <v>2.1292243259758239E-5</v>
      </c>
      <c r="L3" s="12">
        <f t="shared" si="8"/>
        <v>1.4194828839838827E-5</v>
      </c>
      <c r="M3" s="13">
        <f t="shared" si="9"/>
        <v>7.0974144199194118E-6</v>
      </c>
      <c r="N3" s="13">
        <f t="shared" si="10"/>
        <v>1.7432021021611406E-2</v>
      </c>
      <c r="O3" s="14">
        <f t="shared" si="11"/>
        <v>0.99979648808729515</v>
      </c>
      <c r="P3" s="15">
        <f t="shared" si="12"/>
        <v>7.6718544834666728E-4</v>
      </c>
      <c r="Q3" s="14">
        <f t="shared" si="13"/>
        <v>0.20974321214295097</v>
      </c>
      <c r="R3" s="15">
        <f t="shared" si="14"/>
        <v>1.2095397002302462</v>
      </c>
      <c r="S3" s="7">
        <f t="shared" si="15"/>
        <v>3.4899496702500969E-2</v>
      </c>
      <c r="T3" s="16">
        <f t="shared" si="16"/>
        <v>1.2444391969327471</v>
      </c>
    </row>
    <row r="4" spans="1:22" ht="12.75">
      <c r="A4" s="8">
        <v>4</v>
      </c>
      <c r="B4" s="8">
        <f>G67</f>
        <v>10</v>
      </c>
      <c r="C4" s="8">
        <f>G68</f>
        <v>1</v>
      </c>
      <c r="D4" s="9">
        <f t="shared" si="0"/>
        <v>6.9926811943510414E-2</v>
      </c>
      <c r="E4" s="9">
        <f t="shared" si="1"/>
        <v>6.9926811943510414E-2</v>
      </c>
      <c r="F4" s="9">
        <f t="shared" si="2"/>
        <v>4.8897590285830704E-3</v>
      </c>
      <c r="G4" s="9">
        <f t="shared" si="3"/>
        <v>7.0097566091417748E-2</v>
      </c>
      <c r="H4" s="10">
        <f t="shared" si="4"/>
        <v>7.0097566091417748E-2</v>
      </c>
      <c r="I4" s="10">
        <f t="shared" si="5"/>
        <v>6.99268119435104E-2</v>
      </c>
      <c r="J4" s="11">
        <f t="shared" si="6"/>
        <v>3.4793275240016359E-2</v>
      </c>
      <c r="K4" s="11">
        <f t="shared" si="7"/>
        <v>1.7096263002040524E-4</v>
      </c>
      <c r="L4" s="12">
        <f t="shared" si="8"/>
        <v>1.139750866802701E-4</v>
      </c>
      <c r="M4" s="13">
        <f t="shared" si="9"/>
        <v>5.6987543340135133E-5</v>
      </c>
      <c r="N4" s="13">
        <f t="shared" si="10"/>
        <v>3.4736287696676221E-2</v>
      </c>
      <c r="O4" s="14">
        <f t="shared" si="11"/>
        <v>0.99918071959448507</v>
      </c>
      <c r="P4" s="15">
        <f t="shared" si="12"/>
        <v>2.1580119731007714E-3</v>
      </c>
      <c r="Q4" s="14">
        <f t="shared" si="13"/>
        <v>0.24904582671756376</v>
      </c>
      <c r="R4" s="15">
        <f t="shared" si="14"/>
        <v>1.2482265463120488</v>
      </c>
      <c r="S4" s="7">
        <f t="shared" si="15"/>
        <v>6.9756473744125302E-2</v>
      </c>
      <c r="T4" s="16">
        <f t="shared" si="16"/>
        <v>1.317983020056174</v>
      </c>
    </row>
    <row r="5" spans="1:22" ht="12.75">
      <c r="A5" s="8">
        <v>6</v>
      </c>
      <c r="B5" s="8">
        <f>G67</f>
        <v>10</v>
      </c>
      <c r="C5" s="8">
        <f>G68</f>
        <v>1</v>
      </c>
      <c r="D5" s="9">
        <f t="shared" si="0"/>
        <v>0.10510423526567647</v>
      </c>
      <c r="E5" s="9">
        <f t="shared" si="1"/>
        <v>0.10510423526567647</v>
      </c>
      <c r="F5" s="9">
        <f t="shared" si="2"/>
        <v>1.1046900270782669E-2</v>
      </c>
      <c r="G5" s="9">
        <f t="shared" si="3"/>
        <v>0.10568317877682941</v>
      </c>
      <c r="H5" s="10">
        <f t="shared" si="4"/>
        <v>0.10568317877682941</v>
      </c>
      <c r="I5" s="10">
        <f t="shared" si="5"/>
        <v>0.10510423526567646</v>
      </c>
      <c r="J5" s="11">
        <f t="shared" si="6"/>
        <v>5.1977922704439829E-2</v>
      </c>
      <c r="K5" s="11">
        <f t="shared" si="7"/>
        <v>5.8053800250840322E-4</v>
      </c>
      <c r="L5" s="12">
        <f t="shared" si="8"/>
        <v>3.8702533500560219E-4</v>
      </c>
      <c r="M5" s="13">
        <f t="shared" si="9"/>
        <v>1.9351266750280104E-4</v>
      </c>
      <c r="N5" s="13">
        <f t="shared" si="10"/>
        <v>5.1784410036937026E-2</v>
      </c>
      <c r="O5" s="14">
        <f t="shared" si="11"/>
        <v>0.99813677515051757</v>
      </c>
      <c r="P5" s="15">
        <f t="shared" si="12"/>
        <v>3.9280525982029338E-3</v>
      </c>
      <c r="Q5" s="14">
        <f t="shared" si="13"/>
        <v>0.27490281547876566</v>
      </c>
      <c r="R5" s="15">
        <f t="shared" si="14"/>
        <v>1.2730395906292833</v>
      </c>
      <c r="S5" s="7">
        <f t="shared" si="15"/>
        <v>0.10452846326765347</v>
      </c>
      <c r="T5" s="16">
        <f t="shared" si="16"/>
        <v>1.3775680538969368</v>
      </c>
    </row>
    <row r="6" spans="1:22" ht="12.75">
      <c r="A6" s="8">
        <v>8</v>
      </c>
      <c r="B6" s="8">
        <f>G67</f>
        <v>10</v>
      </c>
      <c r="C6" s="8">
        <f>G68</f>
        <v>1</v>
      </c>
      <c r="D6" s="9">
        <f t="shared" si="0"/>
        <v>0.14054083470239145</v>
      </c>
      <c r="E6" s="9">
        <f t="shared" si="1"/>
        <v>0.14054083470239145</v>
      </c>
      <c r="F6" s="9">
        <f t="shared" si="2"/>
        <v>1.9751726218844919E-2</v>
      </c>
      <c r="G6" s="9">
        <f t="shared" si="3"/>
        <v>0.14192200994725632</v>
      </c>
      <c r="H6" s="10">
        <f t="shared" si="4"/>
        <v>0.14192200994725632</v>
      </c>
      <c r="I6" s="10">
        <f t="shared" si="5"/>
        <v>0.14054083470239145</v>
      </c>
      <c r="J6" s="11">
        <f t="shared" si="6"/>
        <v>6.8909338954249791E-2</v>
      </c>
      <c r="K6" s="11">
        <f t="shared" si="7"/>
        <v>1.387962044804787E-3</v>
      </c>
      <c r="L6" s="12">
        <f t="shared" si="8"/>
        <v>9.2530802986985833E-4</v>
      </c>
      <c r="M6" s="13">
        <f t="shared" si="9"/>
        <v>4.6265401493492868E-4</v>
      </c>
      <c r="N6" s="13">
        <f t="shared" si="10"/>
        <v>6.8446684939314856E-2</v>
      </c>
      <c r="O6" s="14">
        <f t="shared" si="11"/>
        <v>0.99663737020920007</v>
      </c>
      <c r="P6" s="15">
        <f t="shared" si="12"/>
        <v>5.9690796443078965E-3</v>
      </c>
      <c r="Q6" s="14">
        <f t="shared" si="13"/>
        <v>0.29431652351583792</v>
      </c>
      <c r="R6" s="15">
        <f t="shared" si="14"/>
        <v>1.290953893725038</v>
      </c>
      <c r="S6" s="7">
        <f t="shared" si="15"/>
        <v>0.13917310096006544</v>
      </c>
      <c r="T6" s="16">
        <f t="shared" si="16"/>
        <v>1.4301269946851034</v>
      </c>
    </row>
    <row r="7" spans="1:22" ht="12.75">
      <c r="A7" s="8">
        <v>10</v>
      </c>
      <c r="B7" s="8">
        <f>G67</f>
        <v>10</v>
      </c>
      <c r="C7" s="8">
        <f>G68</f>
        <v>1</v>
      </c>
      <c r="D7" s="9">
        <f t="shared" si="0"/>
        <v>0.17632698070846498</v>
      </c>
      <c r="E7" s="9">
        <f t="shared" si="1"/>
        <v>0.17632698070846498</v>
      </c>
      <c r="F7" s="9">
        <f t="shared" si="2"/>
        <v>3.109120412576338E-2</v>
      </c>
      <c r="G7" s="9">
        <f t="shared" si="3"/>
        <v>0.17904710860483972</v>
      </c>
      <c r="H7" s="10">
        <f t="shared" si="4"/>
        <v>0.17904710860483972</v>
      </c>
      <c r="I7" s="10">
        <f t="shared" si="5"/>
        <v>0.17632698070846498</v>
      </c>
      <c r="J7" s="11">
        <f t="shared" si="6"/>
        <v>8.5505035831417164E-2</v>
      </c>
      <c r="K7" s="11">
        <f t="shared" si="7"/>
        <v>2.7411090750432123E-3</v>
      </c>
      <c r="L7" s="12">
        <f t="shared" si="8"/>
        <v>1.8274060500288087E-3</v>
      </c>
      <c r="M7" s="13">
        <f t="shared" si="9"/>
        <v>9.1370302501440361E-4</v>
      </c>
      <c r="N7" s="13">
        <f t="shared" si="10"/>
        <v>8.4591332806402755E-2</v>
      </c>
      <c r="O7" s="14">
        <f t="shared" si="11"/>
        <v>0.99464267166660525</v>
      </c>
      <c r="P7" s="15">
        <f t="shared" si="12"/>
        <v>8.201013877637919E-3</v>
      </c>
      <c r="Q7" s="14">
        <f t="shared" si="13"/>
        <v>0.30969766199463822</v>
      </c>
      <c r="R7" s="15">
        <f t="shared" si="14"/>
        <v>1.3043403336612434</v>
      </c>
      <c r="S7" s="7">
        <f t="shared" si="15"/>
        <v>0.17364817766693033</v>
      </c>
      <c r="T7" s="16">
        <f t="shared" si="16"/>
        <v>1.4779885113281737</v>
      </c>
    </row>
    <row r="8" spans="1:22" ht="12.75">
      <c r="A8" s="8">
        <v>12</v>
      </c>
      <c r="B8" s="8">
        <f>G67</f>
        <v>10</v>
      </c>
      <c r="C8" s="8">
        <f>G68</f>
        <v>1</v>
      </c>
      <c r="D8" s="9">
        <f t="shared" si="0"/>
        <v>0.21255656167002213</v>
      </c>
      <c r="E8" s="9">
        <f t="shared" si="1"/>
        <v>0.21255656167002213</v>
      </c>
      <c r="F8" s="9">
        <f t="shared" si="2"/>
        <v>4.5180291908981922E-2</v>
      </c>
      <c r="G8" s="9">
        <f t="shared" si="3"/>
        <v>0.21730520170019571</v>
      </c>
      <c r="H8" s="10">
        <f t="shared" si="4"/>
        <v>0.21730520170019571</v>
      </c>
      <c r="I8" s="10">
        <f t="shared" si="5"/>
        <v>0.21255656167002215</v>
      </c>
      <c r="J8" s="11">
        <f t="shared" si="6"/>
        <v>0.10168416076895007</v>
      </c>
      <c r="K8" s="11">
        <f t="shared" si="7"/>
        <v>4.8016837517105594E-3</v>
      </c>
      <c r="L8" s="12">
        <f t="shared" si="8"/>
        <v>3.2011225011403734E-3</v>
      </c>
      <c r="M8" s="13">
        <f t="shared" si="9"/>
        <v>1.600561250570186E-3</v>
      </c>
      <c r="N8" s="13">
        <f t="shared" si="10"/>
        <v>0.10008359951837988</v>
      </c>
      <c r="O8" s="14">
        <f t="shared" si="11"/>
        <v>0.99209852489794537</v>
      </c>
      <c r="P8" s="15">
        <f t="shared" si="12"/>
        <v>1.0554146540575654E-2</v>
      </c>
      <c r="Q8" s="14">
        <f t="shared" si="13"/>
        <v>0.32216985797764014</v>
      </c>
      <c r="R8" s="15">
        <f t="shared" si="14"/>
        <v>1.3142683828755855</v>
      </c>
      <c r="S8" s="7">
        <f t="shared" si="15"/>
        <v>0.20791169081775934</v>
      </c>
      <c r="T8" s="16">
        <f t="shared" si="16"/>
        <v>1.5221800736933448</v>
      </c>
    </row>
    <row r="9" spans="1:22" ht="12.75">
      <c r="A9" s="8">
        <v>14</v>
      </c>
      <c r="B9" s="8">
        <f>G67</f>
        <v>10</v>
      </c>
      <c r="C9" s="8">
        <f>G68</f>
        <v>1</v>
      </c>
      <c r="D9" s="9">
        <f t="shared" si="0"/>
        <v>0.24932800284318068</v>
      </c>
      <c r="E9" s="9">
        <f t="shared" si="1"/>
        <v>0.24932800284318068</v>
      </c>
      <c r="F9" s="9">
        <f t="shared" si="2"/>
        <v>6.2164453001769114E-2</v>
      </c>
      <c r="G9" s="9">
        <f t="shared" si="3"/>
        <v>0.25696083790877217</v>
      </c>
      <c r="H9" s="10">
        <f t="shared" si="4"/>
        <v>0.25696083790877217</v>
      </c>
      <c r="I9" s="10">
        <f t="shared" si="5"/>
        <v>0.24932800284318068</v>
      </c>
      <c r="J9" s="11">
        <f t="shared" si="6"/>
        <v>0.1173678906964727</v>
      </c>
      <c r="K9" s="11">
        <f t="shared" si="7"/>
        <v>7.7496694573849336E-3</v>
      </c>
      <c r="L9" s="12">
        <f t="shared" si="8"/>
        <v>5.166446304923287E-3</v>
      </c>
      <c r="M9" s="13">
        <f t="shared" si="9"/>
        <v>2.5832231524616465E-3</v>
      </c>
      <c r="N9" s="13">
        <f t="shared" si="10"/>
        <v>0.11478466754401105</v>
      </c>
      <c r="O9" s="14">
        <f t="shared" si="11"/>
        <v>0.98893395933554318</v>
      </c>
      <c r="P9" s="15">
        <f t="shared" si="12"/>
        <v>1.2962971503508953E-2</v>
      </c>
      <c r="Q9" s="14">
        <f t="shared" si="13"/>
        <v>0.33233618744917065</v>
      </c>
      <c r="R9" s="15">
        <f t="shared" si="14"/>
        <v>1.3212701467847139</v>
      </c>
      <c r="S9" s="7">
        <f t="shared" si="15"/>
        <v>0.24192189559966773</v>
      </c>
      <c r="T9" s="16">
        <f t="shared" si="16"/>
        <v>1.5631920423843817</v>
      </c>
    </row>
    <row r="10" spans="1:22" ht="12.75">
      <c r="A10" s="8">
        <v>16</v>
      </c>
      <c r="B10" s="8">
        <f>G67</f>
        <v>10</v>
      </c>
      <c r="C10" s="8">
        <f>G68</f>
        <v>1</v>
      </c>
      <c r="D10" s="9">
        <f t="shared" si="0"/>
        <v>0.28674538575880792</v>
      </c>
      <c r="E10" s="9">
        <f t="shared" si="1"/>
        <v>0.28674538575880792</v>
      </c>
      <c r="F10" s="9">
        <f t="shared" si="2"/>
        <v>8.2222916253967562E-2</v>
      </c>
      <c r="G10" s="9">
        <f t="shared" si="3"/>
        <v>0.29830106304080534</v>
      </c>
      <c r="H10" s="10">
        <f t="shared" si="4"/>
        <v>0.29830106304080534</v>
      </c>
      <c r="I10" s="10">
        <f t="shared" si="5"/>
        <v>0.28674538575880792</v>
      </c>
      <c r="J10" s="11">
        <f t="shared" si="6"/>
        <v>0.13247981605830123</v>
      </c>
      <c r="K10" s="11">
        <f t="shared" si="7"/>
        <v>1.1788520919729041E-2</v>
      </c>
      <c r="L10" s="12">
        <f t="shared" si="8"/>
        <v>7.8590139464860282E-3</v>
      </c>
      <c r="M10" s="13">
        <f t="shared" si="9"/>
        <v>3.9295069732430132E-3</v>
      </c>
      <c r="N10" s="13">
        <f t="shared" si="10"/>
        <v>0.12855030908505821</v>
      </c>
      <c r="O10" s="14">
        <f t="shared" si="11"/>
        <v>0.98505777762672808</v>
      </c>
      <c r="P10" s="15">
        <f t="shared" si="12"/>
        <v>1.5363438740502824E-2</v>
      </c>
      <c r="Q10" s="14">
        <f t="shared" si="13"/>
        <v>0.34054096182081189</v>
      </c>
      <c r="R10" s="15">
        <f t="shared" si="14"/>
        <v>1.3255987394475399</v>
      </c>
      <c r="S10" s="7">
        <f t="shared" si="15"/>
        <v>0.27563735581699916</v>
      </c>
      <c r="T10" s="16">
        <f t="shared" si="16"/>
        <v>1.601236095264539</v>
      </c>
    </row>
    <row r="11" spans="1:22" ht="12.75">
      <c r="A11" s="8">
        <v>18</v>
      </c>
      <c r="B11" s="8">
        <f>G67</f>
        <v>10</v>
      </c>
      <c r="C11" s="8">
        <f>G68</f>
        <v>1</v>
      </c>
      <c r="D11" s="9">
        <f t="shared" si="0"/>
        <v>0.32491969623290629</v>
      </c>
      <c r="E11" s="9">
        <f t="shared" si="1"/>
        <v>0.32491969623290629</v>
      </c>
      <c r="F11" s="9">
        <f t="shared" si="2"/>
        <v>0.10557280900008409</v>
      </c>
      <c r="G11" s="9">
        <f t="shared" si="3"/>
        <v>0.34164078649987378</v>
      </c>
      <c r="H11" s="10">
        <f t="shared" si="4"/>
        <v>0.34164078649987378</v>
      </c>
      <c r="I11" s="10">
        <f t="shared" si="5"/>
        <v>0.32491969623290629</v>
      </c>
      <c r="J11" s="11">
        <f t="shared" si="6"/>
        <v>0.14694631307311826</v>
      </c>
      <c r="K11" s="11">
        <f t="shared" si="7"/>
        <v>1.7151342515380981E-2</v>
      </c>
      <c r="L11" s="12">
        <f t="shared" si="8"/>
        <v>1.1434228343587318E-2</v>
      </c>
      <c r="M11" s="13">
        <f t="shared" si="9"/>
        <v>5.7171141717936632E-3</v>
      </c>
      <c r="N11" s="13">
        <f t="shared" si="10"/>
        <v>0.1412291989013246</v>
      </c>
      <c r="O11" s="14">
        <f t="shared" si="11"/>
        <v>0.98035394509665874</v>
      </c>
      <c r="P11" s="15">
        <f t="shared" si="12"/>
        <v>1.7691533892438483E-2</v>
      </c>
      <c r="Q11" s="14">
        <f t="shared" si="13"/>
        <v>0.34697916486832819</v>
      </c>
      <c r="R11" s="15">
        <f t="shared" si="14"/>
        <v>1.327333109964987</v>
      </c>
      <c r="S11" s="7">
        <f t="shared" si="15"/>
        <v>0.3090169943749474</v>
      </c>
      <c r="T11" s="16">
        <f t="shared" si="16"/>
        <v>1.6363501043399344</v>
      </c>
    </row>
    <row r="12" spans="1:22" ht="12.75">
      <c r="A12" s="8">
        <v>20</v>
      </c>
      <c r="B12" s="8">
        <f>G67</f>
        <v>10</v>
      </c>
      <c r="C12" s="8">
        <f>G68</f>
        <v>1</v>
      </c>
      <c r="D12" s="9">
        <f t="shared" si="0"/>
        <v>0.36397023426620234</v>
      </c>
      <c r="E12" s="9">
        <f t="shared" si="1"/>
        <v>0.36397023426620234</v>
      </c>
      <c r="F12" s="9">
        <f t="shared" si="2"/>
        <v>0.13247433143179421</v>
      </c>
      <c r="G12" s="9">
        <f t="shared" si="3"/>
        <v>0.38732903314894312</v>
      </c>
      <c r="H12" s="10">
        <f t="shared" si="4"/>
        <v>0.38732903314894312</v>
      </c>
      <c r="I12" s="10">
        <f t="shared" si="5"/>
        <v>0.36397023426620234</v>
      </c>
      <c r="J12" s="11">
        <f t="shared" si="6"/>
        <v>0.16069690242163484</v>
      </c>
      <c r="K12" s="11">
        <f t="shared" si="7"/>
        <v>2.4108356722744341E-2</v>
      </c>
      <c r="L12" s="12">
        <f t="shared" si="8"/>
        <v>1.6072237815162892E-2</v>
      </c>
      <c r="M12" s="13">
        <f t="shared" si="9"/>
        <v>8.0361189075814493E-3</v>
      </c>
      <c r="N12" s="13">
        <f t="shared" si="10"/>
        <v>0.15266078351405338</v>
      </c>
      <c r="O12" s="14">
        <f t="shared" si="11"/>
        <v>0.9746753681918755</v>
      </c>
      <c r="P12" s="15">
        <f t="shared" si="12"/>
        <v>1.9882453517667546E-2</v>
      </c>
      <c r="Q12" s="14">
        <f t="shared" si="13"/>
        <v>0.35174767475495849</v>
      </c>
      <c r="R12" s="15">
        <f t="shared" si="14"/>
        <v>1.326423042946834</v>
      </c>
      <c r="S12" s="7">
        <f t="shared" si="15"/>
        <v>0.34202014332566871</v>
      </c>
      <c r="T12" s="16">
        <f t="shared" si="16"/>
        <v>1.6684431862725027</v>
      </c>
    </row>
    <row r="13" spans="1:22" ht="12.75">
      <c r="A13" s="8">
        <v>22</v>
      </c>
      <c r="B13" s="8">
        <f>G67</f>
        <v>10</v>
      </c>
      <c r="C13" s="8">
        <f>G68</f>
        <v>1</v>
      </c>
      <c r="D13" s="9">
        <f t="shared" si="0"/>
        <v>0.40402622583515679</v>
      </c>
      <c r="E13" s="9">
        <f t="shared" si="1"/>
        <v>0.40402622583515679</v>
      </c>
      <c r="F13" s="9">
        <f t="shared" si="2"/>
        <v>0.16323719116260113</v>
      </c>
      <c r="G13" s="9">
        <f t="shared" si="3"/>
        <v>0.4357563215161161</v>
      </c>
      <c r="H13" s="10">
        <f t="shared" si="4"/>
        <v>0.4357563215161161</v>
      </c>
      <c r="I13" s="10">
        <f t="shared" si="5"/>
        <v>0.40402622583515685</v>
      </c>
      <c r="J13" s="11">
        <f t="shared" si="6"/>
        <v>0.17366459261474931</v>
      </c>
      <c r="K13" s="11">
        <f t="shared" si="7"/>
        <v>3.2976053130678876E-2</v>
      </c>
      <c r="L13" s="12">
        <f t="shared" si="8"/>
        <v>2.1984035420452588E-2</v>
      </c>
      <c r="M13" s="13">
        <f t="shared" si="9"/>
        <v>1.0992017710226287E-2</v>
      </c>
      <c r="N13" s="13">
        <f t="shared" si="10"/>
        <v>0.16267257490452303</v>
      </c>
      <c r="O13" s="14">
        <f t="shared" si="11"/>
        <v>0.96783545920070924</v>
      </c>
      <c r="P13" s="15">
        <f t="shared" si="12"/>
        <v>2.1870074219073221E-2</v>
      </c>
      <c r="Q13" s="14">
        <f t="shared" si="13"/>
        <v>0.35487016422442086</v>
      </c>
      <c r="R13" s="15">
        <f t="shared" si="14"/>
        <v>1.3227056234251302</v>
      </c>
      <c r="S13" s="7">
        <f t="shared" si="15"/>
        <v>0.37460659341591201</v>
      </c>
      <c r="T13" s="16">
        <f t="shared" si="16"/>
        <v>1.6973122168410422</v>
      </c>
    </row>
    <row r="14" spans="1:22" ht="12.75">
      <c r="A14" s="8">
        <v>24</v>
      </c>
      <c r="B14" s="8">
        <f>G67</f>
        <v>10</v>
      </c>
      <c r="C14" s="8">
        <f>G68</f>
        <v>1</v>
      </c>
      <c r="D14" s="9">
        <f t="shared" si="0"/>
        <v>0.44522868530853621</v>
      </c>
      <c r="E14" s="9">
        <f t="shared" si="1"/>
        <v>0.44522868530853621</v>
      </c>
      <c r="F14" s="9">
        <f t="shared" si="2"/>
        <v>0.19822858222156756</v>
      </c>
      <c r="G14" s="9">
        <f t="shared" si="3"/>
        <v>0.4873634711702759</v>
      </c>
      <c r="H14" s="10">
        <f t="shared" si="4"/>
        <v>0.4873634711702759</v>
      </c>
      <c r="I14" s="10">
        <f t="shared" si="5"/>
        <v>0.44522868530853621</v>
      </c>
      <c r="J14" s="11">
        <f t="shared" si="6"/>
        <v>0.18578620636934856</v>
      </c>
      <c r="K14" s="11">
        <f t="shared" si="7"/>
        <v>4.4128525526541798E-2</v>
      </c>
      <c r="L14" s="12">
        <f t="shared" si="8"/>
        <v>2.9419017017694529E-2</v>
      </c>
      <c r="M14" s="13">
        <f t="shared" si="9"/>
        <v>1.4709508508847269E-2</v>
      </c>
      <c r="N14" s="13">
        <f t="shared" si="10"/>
        <v>0.17107669786050128</v>
      </c>
      <c r="O14" s="14">
        <f t="shared" si="11"/>
        <v>0.95959659006078513</v>
      </c>
      <c r="P14" s="15">
        <f t="shared" si="12"/>
        <v>2.3586583249857532E-2</v>
      </c>
      <c r="Q14" s="14">
        <f t="shared" si="13"/>
        <v>0.35630817223630346</v>
      </c>
      <c r="R14" s="15">
        <f t="shared" si="14"/>
        <v>1.3159047622970885</v>
      </c>
      <c r="S14" s="7">
        <f t="shared" si="15"/>
        <v>0.40673664307580021</v>
      </c>
      <c r="T14" s="16">
        <f t="shared" si="16"/>
        <v>1.7226414053728887</v>
      </c>
    </row>
    <row r="15" spans="1:22" ht="12.75">
      <c r="A15" s="8">
        <v>26</v>
      </c>
      <c r="B15" s="8">
        <f>G67</f>
        <v>10</v>
      </c>
      <c r="C15" s="8">
        <f>G68</f>
        <v>1</v>
      </c>
      <c r="D15" s="9">
        <f t="shared" si="0"/>
        <v>0.48773258856586144</v>
      </c>
      <c r="E15" s="9">
        <f t="shared" si="1"/>
        <v>0.48773258856586144</v>
      </c>
      <c r="F15" s="9">
        <f t="shared" si="2"/>
        <v>0.23788307794915586</v>
      </c>
      <c r="G15" s="9">
        <f t="shared" si="3"/>
        <v>0.5426522244713643</v>
      </c>
      <c r="H15" s="10">
        <f t="shared" si="4"/>
        <v>0.5426522244713643</v>
      </c>
      <c r="I15" s="10">
        <f t="shared" si="5"/>
        <v>0.48773258856586138</v>
      </c>
      <c r="J15" s="11">
        <f t="shared" si="6"/>
        <v>0.1970026884016805</v>
      </c>
      <c r="K15" s="11">
        <f t="shared" si="7"/>
        <v>5.8011664692078177E-2</v>
      </c>
      <c r="L15" s="12">
        <f t="shared" si="8"/>
        <v>3.8674443128052113E-2</v>
      </c>
      <c r="M15" s="13">
        <f t="shared" si="9"/>
        <v>1.9337221564026064E-2</v>
      </c>
      <c r="N15" s="13">
        <f t="shared" si="10"/>
        <v>0.17766546683765444</v>
      </c>
      <c r="O15" s="14">
        <f t="shared" si="11"/>
        <v>0.94965407092552745</v>
      </c>
      <c r="P15" s="15">
        <f t="shared" si="12"/>
        <v>2.4962224076604478E-2</v>
      </c>
      <c r="Q15" s="14">
        <f t="shared" si="13"/>
        <v>0.35596357702402287</v>
      </c>
      <c r="R15" s="15">
        <f t="shared" si="14"/>
        <v>1.3056176479495503</v>
      </c>
      <c r="S15" s="7">
        <f t="shared" si="15"/>
        <v>0.4383711467890774</v>
      </c>
      <c r="T15" s="16">
        <f t="shared" si="16"/>
        <v>1.7439887947386277</v>
      </c>
    </row>
    <row r="16" spans="1:22" ht="12.75">
      <c r="A16" s="8">
        <v>28</v>
      </c>
      <c r="B16" s="8">
        <f>G67</f>
        <v>10</v>
      </c>
      <c r="C16" s="8">
        <f>G68</f>
        <v>1</v>
      </c>
      <c r="D16" s="9">
        <f t="shared" si="0"/>
        <v>0.53170943166147877</v>
      </c>
      <c r="E16" s="9">
        <f t="shared" si="1"/>
        <v>0.53170943166147877</v>
      </c>
      <c r="F16" s="9">
        <f t="shared" si="2"/>
        <v>0.28271491971777274</v>
      </c>
      <c r="G16" s="9">
        <f t="shared" si="3"/>
        <v>0.60219817796868125</v>
      </c>
      <c r="H16" s="10">
        <f t="shared" si="4"/>
        <v>0.60219817796868125</v>
      </c>
      <c r="I16" s="10">
        <f t="shared" si="5"/>
        <v>0.53170943166147877</v>
      </c>
      <c r="J16" s="11">
        <f t="shared" si="6"/>
        <v>0.20725939313876043</v>
      </c>
      <c r="K16" s="11">
        <f t="shared" si="7"/>
        <v>7.5161094642678783E-2</v>
      </c>
      <c r="L16" s="12">
        <f t="shared" si="8"/>
        <v>5.0107396428452515E-2</v>
      </c>
      <c r="M16" s="13">
        <f t="shared" si="9"/>
        <v>2.5053698214226268E-2</v>
      </c>
      <c r="N16" s="13">
        <f t="shared" si="10"/>
        <v>0.18220569492453417</v>
      </c>
      <c r="O16" s="14">
        <f t="shared" si="11"/>
        <v>0.93761352280691868</v>
      </c>
      <c r="P16" s="15">
        <f t="shared" si="12"/>
        <v>2.5925173151084311E-2</v>
      </c>
      <c r="Q16" s="14">
        <f t="shared" si="13"/>
        <v>0.35367447842845229</v>
      </c>
      <c r="R16" s="15">
        <f t="shared" si="14"/>
        <v>1.2912880012353709</v>
      </c>
      <c r="S16" s="7">
        <f t="shared" si="15"/>
        <v>0.46947156278589081</v>
      </c>
      <c r="T16" s="16">
        <f t="shared" si="16"/>
        <v>1.7607595640212617</v>
      </c>
    </row>
    <row r="17" spans="1:20" ht="12.75">
      <c r="A17" s="8">
        <v>30</v>
      </c>
      <c r="B17" s="8">
        <f>G67</f>
        <v>10</v>
      </c>
      <c r="C17" s="8">
        <f>G68</f>
        <v>1</v>
      </c>
      <c r="D17" s="9">
        <f t="shared" si="0"/>
        <v>0.57735026918962573</v>
      </c>
      <c r="E17" s="9">
        <f t="shared" si="1"/>
        <v>0.57735026918962573</v>
      </c>
      <c r="F17" s="9">
        <f t="shared" si="2"/>
        <v>0.33333333333333331</v>
      </c>
      <c r="G17" s="9">
        <f t="shared" si="3"/>
        <v>0.66666666666666663</v>
      </c>
      <c r="H17" s="10">
        <f t="shared" si="4"/>
        <v>0.66666666666666663</v>
      </c>
      <c r="I17" s="10">
        <f t="shared" si="5"/>
        <v>0.57735026918962573</v>
      </c>
      <c r="J17" s="11">
        <f t="shared" si="6"/>
        <v>0.21650635094610965</v>
      </c>
      <c r="K17" s="11">
        <f t="shared" si="7"/>
        <v>9.6225044864937617E-2</v>
      </c>
      <c r="L17" s="12">
        <f t="shared" si="8"/>
        <v>6.4150029909958411E-2</v>
      </c>
      <c r="M17" s="13">
        <f t="shared" si="9"/>
        <v>3.2075014954979206E-2</v>
      </c>
      <c r="N17" s="13">
        <f t="shared" si="10"/>
        <v>0.18443133599113043</v>
      </c>
      <c r="O17" s="14">
        <f t="shared" si="11"/>
        <v>0.92295820699089715</v>
      </c>
      <c r="P17" s="15">
        <f t="shared" si="12"/>
        <v>2.6401634448993391E-2</v>
      </c>
      <c r="Q17" s="14">
        <f t="shared" si="13"/>
        <v>0.34920470507909751</v>
      </c>
      <c r="R17" s="15">
        <f t="shared" si="14"/>
        <v>1.2721629120699947</v>
      </c>
      <c r="S17" s="7">
        <f t="shared" si="15"/>
        <v>0.49999999999999994</v>
      </c>
      <c r="T17" s="16">
        <f t="shared" si="16"/>
        <v>1.7721629120699947</v>
      </c>
    </row>
    <row r="18" spans="1:20" ht="12.75">
      <c r="A18" s="8">
        <v>32</v>
      </c>
      <c r="B18" s="8">
        <f>G67</f>
        <v>10</v>
      </c>
      <c r="C18" s="8">
        <f>G68</f>
        <v>1</v>
      </c>
      <c r="D18" s="9">
        <f t="shared" si="0"/>
        <v>0.62486935190932746</v>
      </c>
      <c r="E18" s="9">
        <f t="shared" si="1"/>
        <v>0.62486935190932746</v>
      </c>
      <c r="F18" s="9">
        <f t="shared" si="2"/>
        <v>0.39046170695558291</v>
      </c>
      <c r="G18" s="9">
        <f t="shared" si="3"/>
        <v>0.73683244469434872</v>
      </c>
      <c r="H18" s="10">
        <f t="shared" si="4"/>
        <v>0.73683244469434872</v>
      </c>
      <c r="I18" s="10">
        <f t="shared" si="5"/>
        <v>0.62486935190932746</v>
      </c>
      <c r="J18" s="11">
        <f t="shared" si="6"/>
        <v>0.22469851157479173</v>
      </c>
      <c r="K18" s="11">
        <f t="shared" si="7"/>
        <v>0.12199377688537241</v>
      </c>
      <c r="L18" s="12">
        <f t="shared" si="8"/>
        <v>8.1329184590248266E-2</v>
      </c>
      <c r="M18" s="13">
        <f t="shared" si="9"/>
        <v>4.0664592295124147E-2</v>
      </c>
      <c r="N18" s="13">
        <f t="shared" si="10"/>
        <v>0.18403391927966758</v>
      </c>
      <c r="O18" s="14">
        <f t="shared" si="11"/>
        <v>0.90500054299168786</v>
      </c>
      <c r="P18" s="15">
        <f t="shared" si="12"/>
        <v>2.6316344200097357E-2</v>
      </c>
      <c r="Q18" s="14">
        <f t="shared" si="13"/>
        <v>0.34222574785215271</v>
      </c>
      <c r="R18" s="15">
        <f t="shared" si="14"/>
        <v>1.2472262908438405</v>
      </c>
      <c r="S18" s="7">
        <f t="shared" si="15"/>
        <v>0.5299192642332049</v>
      </c>
      <c r="T18" s="16">
        <f t="shared" si="16"/>
        <v>1.7771455550770454</v>
      </c>
    </row>
    <row r="19" spans="1:20" ht="12.75">
      <c r="A19" s="8">
        <v>34</v>
      </c>
      <c r="B19" s="8">
        <f>G67</f>
        <v>10</v>
      </c>
      <c r="C19" s="8">
        <f>G68</f>
        <v>1</v>
      </c>
      <c r="D19" s="9">
        <f t="shared" si="0"/>
        <v>0.67450851684242674</v>
      </c>
      <c r="E19" s="9">
        <f t="shared" si="1"/>
        <v>0.67450851684242674</v>
      </c>
      <c r="F19" s="9">
        <f t="shared" si="2"/>
        <v>0.45496173929297029</v>
      </c>
      <c r="G19" s="9">
        <f t="shared" si="3"/>
        <v>0.81360427943408398</v>
      </c>
      <c r="H19" s="10">
        <f t="shared" si="4"/>
        <v>0.81360427943408398</v>
      </c>
      <c r="I19" s="10">
        <f t="shared" si="5"/>
        <v>0.67450851684242674</v>
      </c>
      <c r="J19" s="11">
        <f t="shared" si="6"/>
        <v>0.23179596364169686</v>
      </c>
      <c r="K19" s="11">
        <f t="shared" si="7"/>
        <v>0.15343778399527611</v>
      </c>
      <c r="L19" s="12">
        <f t="shared" si="8"/>
        <v>0.10229185599685073</v>
      </c>
      <c r="M19" s="13">
        <f t="shared" si="9"/>
        <v>5.1145927998425378E-2</v>
      </c>
      <c r="N19" s="13">
        <f t="shared" si="10"/>
        <v>0.18065003564327148</v>
      </c>
      <c r="O19" s="14">
        <f t="shared" si="11"/>
        <v>0.88280765675703576</v>
      </c>
      <c r="P19" s="15">
        <f t="shared" si="12"/>
        <v>2.5593861925205668E-2</v>
      </c>
      <c r="Q19" s="14">
        <f t="shared" si="13"/>
        <v>0.33228824406305618</v>
      </c>
      <c r="R19" s="15">
        <f t="shared" si="14"/>
        <v>1.2150959008200919</v>
      </c>
      <c r="S19" s="7">
        <f t="shared" si="15"/>
        <v>0.5591929034707469</v>
      </c>
      <c r="T19" s="16">
        <f t="shared" si="16"/>
        <v>1.7742888042908387</v>
      </c>
    </row>
    <row r="20" spans="1:20" ht="12.75">
      <c r="A20" s="8">
        <v>36</v>
      </c>
      <c r="B20" s="8">
        <f>G67</f>
        <v>10</v>
      </c>
      <c r="C20" s="8">
        <f>G68</f>
        <v>1</v>
      </c>
      <c r="D20" s="9">
        <f t="shared" si="0"/>
        <v>0.7265425280053609</v>
      </c>
      <c r="E20" s="9">
        <f t="shared" si="1"/>
        <v>0.7265425280053609</v>
      </c>
      <c r="F20" s="9">
        <f t="shared" si="2"/>
        <v>0.52786404500042061</v>
      </c>
      <c r="G20" s="9">
        <f t="shared" si="3"/>
        <v>0.89805595315917075</v>
      </c>
      <c r="H20" s="10">
        <f t="shared" si="4"/>
        <v>0.89805595315917075</v>
      </c>
      <c r="I20" s="10">
        <f t="shared" si="5"/>
        <v>0.7265425280053609</v>
      </c>
      <c r="J20" s="11">
        <f t="shared" si="6"/>
        <v>0.23776412907378841</v>
      </c>
      <c r="K20" s="11">
        <f t="shared" si="7"/>
        <v>0.1917578388488706</v>
      </c>
      <c r="L20" s="12">
        <f t="shared" si="8"/>
        <v>0.12783855923258039</v>
      </c>
      <c r="M20" s="13">
        <f t="shared" si="9"/>
        <v>6.3919279616290209E-2</v>
      </c>
      <c r="N20" s="13">
        <f t="shared" si="10"/>
        <v>0.1738448494574982</v>
      </c>
      <c r="O20" s="14">
        <f t="shared" si="11"/>
        <v>0.85508196585578333</v>
      </c>
      <c r="P20" s="15">
        <f t="shared" si="12"/>
        <v>2.4161366196226771E-2</v>
      </c>
      <c r="Q20" s="14">
        <f t="shared" si="13"/>
        <v>0.31877743860768992</v>
      </c>
      <c r="R20" s="15">
        <f t="shared" si="14"/>
        <v>1.1738594044634731</v>
      </c>
      <c r="S20" s="7">
        <f t="shared" si="15"/>
        <v>0.58778525229247314</v>
      </c>
      <c r="T20" s="16">
        <f t="shared" si="16"/>
        <v>1.7616446567559463</v>
      </c>
    </row>
    <row r="21" spans="1:20" ht="12.75">
      <c r="A21" s="8">
        <v>38</v>
      </c>
      <c r="B21" s="8">
        <f>G67</f>
        <v>10</v>
      </c>
      <c r="C21" s="8">
        <f>G68</f>
        <v>1</v>
      </c>
      <c r="D21" s="9">
        <f t="shared" si="0"/>
        <v>0.7812856265067174</v>
      </c>
      <c r="E21" s="9">
        <f t="shared" si="1"/>
        <v>0.7812856265067174</v>
      </c>
      <c r="F21" s="9">
        <f t="shared" si="2"/>
        <v>0.61040723018599397</v>
      </c>
      <c r="G21" s="9">
        <f t="shared" si="3"/>
        <v>0.99146569121141603</v>
      </c>
      <c r="H21" s="10">
        <f t="shared" si="4"/>
        <v>0.99146569121141603</v>
      </c>
      <c r="I21" s="10">
        <f t="shared" si="5"/>
        <v>0.7812856265067174</v>
      </c>
      <c r="J21" s="11">
        <f t="shared" si="6"/>
        <v>0.24257393156899912</v>
      </c>
      <c r="K21" s="11">
        <f t="shared" si="7"/>
        <v>0.23845119763004716</v>
      </c>
      <c r="L21" s="12">
        <f t="shared" si="8"/>
        <v>0.15896746508669812</v>
      </c>
      <c r="M21" s="13">
        <f t="shared" si="9"/>
        <v>7.9483732543349034E-2</v>
      </c>
      <c r="N21" s="13">
        <f t="shared" si="10"/>
        <v>0.16309019902565008</v>
      </c>
      <c r="O21" s="14">
        <f t="shared" si="11"/>
        <v>0.81995849145971389</v>
      </c>
      <c r="P21" s="15">
        <f t="shared" si="12"/>
        <v>2.1954347767100067E-2</v>
      </c>
      <c r="Q21" s="14">
        <f t="shared" si="13"/>
        <v>0.30084181911603203</v>
      </c>
      <c r="R21" s="15">
        <f t="shared" si="14"/>
        <v>1.120800310575746</v>
      </c>
      <c r="S21" s="7">
        <f t="shared" si="15"/>
        <v>0.61566147532565829</v>
      </c>
      <c r="T21" s="16">
        <f t="shared" si="16"/>
        <v>1.7364617859014042</v>
      </c>
    </row>
    <row r="22" spans="1:20" ht="12.75">
      <c r="A22" s="8">
        <v>40</v>
      </c>
      <c r="B22" s="8">
        <f>G67</f>
        <v>10</v>
      </c>
      <c r="C22" s="8">
        <f>G68</f>
        <v>1</v>
      </c>
      <c r="D22" s="9">
        <f t="shared" si="0"/>
        <v>0.83909963117727993</v>
      </c>
      <c r="E22" s="9">
        <f t="shared" si="1"/>
        <v>0.83909963117727993</v>
      </c>
      <c r="F22" s="9">
        <f t="shared" si="2"/>
        <v>0.70408819104184717</v>
      </c>
      <c r="G22" s="9">
        <f t="shared" si="3"/>
        <v>1.0953667750148477</v>
      </c>
      <c r="H22" s="10">
        <f t="shared" si="4"/>
        <v>1</v>
      </c>
      <c r="I22" s="10">
        <f t="shared" si="5"/>
        <v>0.76604444311897801</v>
      </c>
      <c r="J22" s="11">
        <f t="shared" si="6"/>
        <v>0.24620193825305198</v>
      </c>
      <c r="K22" s="11">
        <f t="shared" si="7"/>
        <v>0.24620193825305198</v>
      </c>
      <c r="L22" s="12">
        <f t="shared" si="8"/>
        <v>0.14984444411307782</v>
      </c>
      <c r="M22" s="13">
        <f t="shared" si="9"/>
        <v>9.6357494139974159E-2</v>
      </c>
      <c r="N22" s="13">
        <f t="shared" si="10"/>
        <v>0.14984444411307782</v>
      </c>
      <c r="O22" s="14">
        <f t="shared" si="11"/>
        <v>0.78014366932160772</v>
      </c>
      <c r="P22" s="15">
        <f t="shared" si="12"/>
        <v>1.9334801274167517E-2</v>
      </c>
      <c r="Q22" s="14">
        <f t="shared" si="13"/>
        <v>0.28023612721640379</v>
      </c>
      <c r="R22" s="15">
        <f t="shared" si="14"/>
        <v>1.0603797965380115</v>
      </c>
      <c r="S22" s="7">
        <f t="shared" si="15"/>
        <v>0.64278760968653925</v>
      </c>
      <c r="T22" s="16">
        <f t="shared" si="16"/>
        <v>1.7031674062245508</v>
      </c>
    </row>
    <row r="23" spans="1:20" ht="12.75">
      <c r="A23" s="8">
        <v>42</v>
      </c>
      <c r="B23" s="8">
        <f>G67</f>
        <v>10</v>
      </c>
      <c r="C23" s="8">
        <f>G68</f>
        <v>1</v>
      </c>
      <c r="D23" s="9">
        <f t="shared" si="0"/>
        <v>0.90040404429783993</v>
      </c>
      <c r="E23" s="9">
        <f t="shared" si="1"/>
        <v>0.90040404429783993</v>
      </c>
      <c r="F23" s="9">
        <f t="shared" si="2"/>
        <v>0.81072744298790644</v>
      </c>
      <c r="G23" s="9">
        <f t="shared" si="3"/>
        <v>1.2116131518771227</v>
      </c>
      <c r="H23" s="10">
        <f t="shared" si="4"/>
        <v>1</v>
      </c>
      <c r="I23" s="10">
        <f t="shared" si="5"/>
        <v>0.74314482547739424</v>
      </c>
      <c r="J23" s="11">
        <f t="shared" si="6"/>
        <v>0.24863047384206835</v>
      </c>
      <c r="K23" s="11">
        <f t="shared" si="7"/>
        <v>0.24863047384206835</v>
      </c>
      <c r="L23" s="12">
        <f t="shared" si="8"/>
        <v>0.13680410201164245</v>
      </c>
      <c r="M23" s="13">
        <f t="shared" si="9"/>
        <v>0.1118263718304259</v>
      </c>
      <c r="N23" s="13">
        <f t="shared" si="10"/>
        <v>0.13680410201164245</v>
      </c>
      <c r="O23" s="14">
        <f t="shared" si="11"/>
        <v>0.74177532245541411</v>
      </c>
      <c r="P23" s="15">
        <f t="shared" si="12"/>
        <v>1.686659531275007E-2</v>
      </c>
      <c r="Q23" s="14">
        <f t="shared" si="13"/>
        <v>0.26045729964827163</v>
      </c>
      <c r="R23" s="15">
        <f t="shared" si="14"/>
        <v>1.0022326221036857</v>
      </c>
      <c r="S23" s="7">
        <f t="shared" si="15"/>
        <v>0.66913060635885824</v>
      </c>
      <c r="T23" s="16">
        <f t="shared" si="16"/>
        <v>1.6713632284625439</v>
      </c>
    </row>
    <row r="24" spans="1:20" ht="12.75">
      <c r="A24" s="8">
        <v>44</v>
      </c>
      <c r="B24" s="8">
        <f>G67</f>
        <v>10</v>
      </c>
      <c r="C24" s="8">
        <f>G68</f>
        <v>1</v>
      </c>
      <c r="D24" s="9">
        <f t="shared" si="0"/>
        <v>0.96568877480707394</v>
      </c>
      <c r="E24" s="9">
        <f t="shared" si="1"/>
        <v>0.96568877480707394</v>
      </c>
      <c r="F24" s="9">
        <f t="shared" si="2"/>
        <v>0.93255480978838756</v>
      </c>
      <c r="G24" s="9">
        <f t="shared" si="3"/>
        <v>1.3424653749902986</v>
      </c>
      <c r="H24" s="10">
        <f t="shared" si="4"/>
        <v>1</v>
      </c>
      <c r="I24" s="10">
        <f t="shared" si="5"/>
        <v>0.71933980033865119</v>
      </c>
      <c r="J24" s="11">
        <f t="shared" si="6"/>
        <v>0.24984770675477394</v>
      </c>
      <c r="K24" s="11">
        <f t="shared" si="7"/>
        <v>0.24984770675477394</v>
      </c>
      <c r="L24" s="12">
        <f t="shared" si="8"/>
        <v>0.12407406622142461</v>
      </c>
      <c r="M24" s="13">
        <f t="shared" si="9"/>
        <v>0.12577364053334933</v>
      </c>
      <c r="N24" s="13">
        <f t="shared" si="10"/>
        <v>0.12407406622142461</v>
      </c>
      <c r="O24" s="14">
        <f t="shared" si="11"/>
        <v>0.70469765108483651</v>
      </c>
      <c r="P24" s="15">
        <f t="shared" si="12"/>
        <v>1.4568011256736853E-2</v>
      </c>
      <c r="Q24" s="14">
        <f t="shared" si="13"/>
        <v>0.24146959315776029</v>
      </c>
      <c r="R24" s="15">
        <f t="shared" si="14"/>
        <v>0.94616724424259679</v>
      </c>
      <c r="S24" s="7">
        <f t="shared" si="15"/>
        <v>0.69465837045899725</v>
      </c>
      <c r="T24" s="16">
        <f t="shared" si="16"/>
        <v>1.640825614701594</v>
      </c>
    </row>
    <row r="25" spans="1:20" ht="12.75">
      <c r="A25" s="8">
        <v>46</v>
      </c>
      <c r="B25" s="8">
        <f>G67</f>
        <v>10</v>
      </c>
      <c r="C25" s="8">
        <f>G68</f>
        <v>1</v>
      </c>
      <c r="D25" s="9">
        <f t="shared" si="0"/>
        <v>1.0355303137905696</v>
      </c>
      <c r="E25" s="9">
        <f t="shared" si="1"/>
        <v>1.0355303137905696</v>
      </c>
      <c r="F25" s="9">
        <f t="shared" si="2"/>
        <v>1.0723230307791956</v>
      </c>
      <c r="G25" s="9">
        <f t="shared" si="3"/>
        <v>1.4907044351978949</v>
      </c>
      <c r="H25" s="10">
        <f t="shared" si="4"/>
        <v>1</v>
      </c>
      <c r="I25" s="10">
        <f t="shared" si="5"/>
        <v>0.69465837045899725</v>
      </c>
      <c r="J25" s="11">
        <f t="shared" si="6"/>
        <v>0.24984770675477391</v>
      </c>
      <c r="K25" s="11">
        <f t="shared" si="7"/>
        <v>0.24984770675477391</v>
      </c>
      <c r="L25" s="12">
        <f t="shared" si="8"/>
        <v>0.1117358571582998</v>
      </c>
      <c r="M25" s="13">
        <f t="shared" si="9"/>
        <v>0.1381118495964741</v>
      </c>
      <c r="N25" s="13">
        <f t="shared" si="10"/>
        <v>0.11173585715829981</v>
      </c>
      <c r="O25" s="14">
        <f t="shared" si="11"/>
        <v>0.66874199842092952</v>
      </c>
      <c r="P25" s="15">
        <f t="shared" si="12"/>
        <v>1.2449949582029227E-2</v>
      </c>
      <c r="Q25" s="14">
        <f t="shared" si="13"/>
        <v>0.22322668637792906</v>
      </c>
      <c r="R25" s="15">
        <f t="shared" si="14"/>
        <v>0.8919686847988586</v>
      </c>
      <c r="S25" s="7">
        <f t="shared" si="15"/>
        <v>0.71933980033865108</v>
      </c>
      <c r="T25" s="16">
        <f t="shared" si="16"/>
        <v>1.6113084851375097</v>
      </c>
    </row>
    <row r="26" spans="1:20" ht="12.75">
      <c r="A26" s="8">
        <v>48</v>
      </c>
      <c r="B26" s="8">
        <f>G67</f>
        <v>10</v>
      </c>
      <c r="C26" s="8">
        <f>G68</f>
        <v>1</v>
      </c>
      <c r="D26" s="9">
        <f t="shared" si="0"/>
        <v>1.110612514829193</v>
      </c>
      <c r="E26" s="9">
        <f t="shared" si="1"/>
        <v>1.110612514829193</v>
      </c>
      <c r="F26" s="9">
        <f t="shared" si="2"/>
        <v>1.2334601580952245</v>
      </c>
      <c r="G26" s="9">
        <f t="shared" si="3"/>
        <v>1.659784359398389</v>
      </c>
      <c r="H26" s="10">
        <f t="shared" si="4"/>
        <v>1</v>
      </c>
      <c r="I26" s="10">
        <f t="shared" si="5"/>
        <v>0.66913060635885824</v>
      </c>
      <c r="J26" s="11">
        <f t="shared" si="6"/>
        <v>0.24863047384206835</v>
      </c>
      <c r="K26" s="11">
        <f t="shared" si="7"/>
        <v>0.24863047384206835</v>
      </c>
      <c r="L26" s="12">
        <f t="shared" si="8"/>
        <v>9.9864568725135605E-2</v>
      </c>
      <c r="M26" s="13">
        <f t="shared" si="9"/>
        <v>0.14876590511693275</v>
      </c>
      <c r="N26" s="13">
        <f t="shared" si="10"/>
        <v>9.9864568725135605E-2</v>
      </c>
      <c r="O26" s="14">
        <f t="shared" si="11"/>
        <v>0.63376541618540105</v>
      </c>
      <c r="P26" s="15">
        <f t="shared" si="12"/>
        <v>1.051951922094827E-2</v>
      </c>
      <c r="Q26" s="14">
        <f t="shared" si="13"/>
        <v>0.20569359419963507</v>
      </c>
      <c r="R26" s="15">
        <f t="shared" si="14"/>
        <v>0.83945901038503612</v>
      </c>
      <c r="S26" s="7">
        <f t="shared" si="15"/>
        <v>0.74314482547739424</v>
      </c>
      <c r="T26" s="16">
        <f t="shared" si="16"/>
        <v>1.5826038358624304</v>
      </c>
    </row>
    <row r="27" spans="1:20" ht="12.75" hidden="1">
      <c r="A27" s="8"/>
      <c r="B27" s="8"/>
      <c r="C27" s="8"/>
      <c r="D27" s="9"/>
      <c r="E27" s="9"/>
      <c r="F27" s="9"/>
      <c r="G27" s="9"/>
      <c r="H27" s="9"/>
      <c r="I27" s="9"/>
      <c r="J27" s="11"/>
      <c r="K27" s="11"/>
      <c r="L27" s="7"/>
      <c r="M27" s="13"/>
      <c r="N27" s="13"/>
      <c r="O27" s="15"/>
      <c r="P27" s="15"/>
      <c r="Q27" s="14"/>
      <c r="R27" s="15"/>
      <c r="S27" s="7"/>
      <c r="T27" s="16"/>
    </row>
    <row r="28" spans="1:20" ht="12.75" hidden="1">
      <c r="A28" s="8"/>
      <c r="B28" s="8"/>
      <c r="C28" s="8"/>
      <c r="D28" s="9"/>
      <c r="E28" s="9"/>
      <c r="F28" s="9"/>
      <c r="G28" s="9"/>
      <c r="H28" s="9"/>
      <c r="I28" s="9"/>
      <c r="J28" s="11"/>
      <c r="K28" s="11"/>
      <c r="L28" s="7"/>
      <c r="M28" s="13"/>
      <c r="N28" s="13"/>
      <c r="O28" s="15"/>
      <c r="P28" s="15"/>
      <c r="Q28" s="14"/>
      <c r="R28" s="15"/>
      <c r="S28" s="7"/>
      <c r="T28" s="16"/>
    </row>
    <row r="29" spans="1:20" ht="12.75" hidden="1">
      <c r="A29" s="8"/>
      <c r="B29" s="8"/>
      <c r="C29" s="8"/>
      <c r="D29" s="9"/>
      <c r="E29" s="9"/>
      <c r="F29" s="9"/>
      <c r="G29" s="9"/>
      <c r="H29" s="9"/>
      <c r="I29" s="9"/>
      <c r="J29" s="11"/>
      <c r="K29" s="11"/>
      <c r="L29" s="7"/>
      <c r="M29" s="13"/>
      <c r="N29" s="13"/>
      <c r="O29" s="15"/>
      <c r="P29" s="15"/>
      <c r="Q29" s="14"/>
      <c r="R29" s="15"/>
      <c r="S29" s="7"/>
      <c r="T29" s="16"/>
    </row>
    <row r="30" spans="1:20" ht="12.75" hidden="1">
      <c r="A30" s="8"/>
      <c r="B30" s="8"/>
      <c r="C30" s="8"/>
      <c r="D30" s="9"/>
      <c r="E30" s="9"/>
      <c r="F30" s="9"/>
      <c r="G30" s="9"/>
      <c r="H30" s="9"/>
      <c r="I30" s="9"/>
      <c r="J30" s="11"/>
      <c r="K30" s="11"/>
      <c r="L30" s="7"/>
      <c r="M30" s="13"/>
      <c r="N30" s="13"/>
      <c r="O30" s="15"/>
      <c r="P30" s="15"/>
      <c r="Q30" s="14"/>
      <c r="R30" s="15"/>
      <c r="S30" s="7"/>
      <c r="T30" s="16"/>
    </row>
    <row r="31" spans="1:20" ht="12.75" hidden="1">
      <c r="A31" s="8"/>
      <c r="B31" s="8"/>
      <c r="C31" s="8"/>
      <c r="D31" s="9"/>
      <c r="E31" s="9"/>
      <c r="F31" s="9"/>
      <c r="G31" s="9"/>
      <c r="H31" s="9"/>
      <c r="I31" s="9"/>
      <c r="J31" s="11"/>
      <c r="K31" s="11"/>
      <c r="L31" s="7"/>
      <c r="M31" s="13"/>
      <c r="N31" s="13"/>
      <c r="O31" s="15"/>
      <c r="P31" s="15"/>
      <c r="Q31" s="14"/>
      <c r="R31" s="15"/>
      <c r="S31" s="7"/>
      <c r="T31" s="16"/>
    </row>
    <row r="32" spans="1:20" ht="12.75" hidden="1">
      <c r="A32" s="8"/>
      <c r="B32" s="8"/>
      <c r="C32" s="8"/>
      <c r="D32" s="9"/>
      <c r="E32" s="9"/>
      <c r="F32" s="9"/>
      <c r="G32" s="9"/>
      <c r="H32" s="9"/>
      <c r="I32" s="9"/>
      <c r="J32" s="11"/>
      <c r="K32" s="11"/>
      <c r="L32" s="7"/>
      <c r="M32" s="13"/>
      <c r="N32" s="13"/>
      <c r="O32" s="15"/>
      <c r="P32" s="15"/>
      <c r="Q32" s="14"/>
      <c r="R32" s="15"/>
      <c r="S32" s="7"/>
      <c r="T32" s="16"/>
    </row>
    <row r="33" spans="1:22" s="7" customFormat="1" ht="12.75" hidden="1">
      <c r="A33" s="8"/>
      <c r="B33" s="8"/>
      <c r="C33" s="8"/>
      <c r="D33" s="9"/>
      <c r="E33" s="9"/>
      <c r="F33" s="9"/>
      <c r="G33" s="9"/>
      <c r="H33" s="9"/>
      <c r="I33" s="9"/>
      <c r="J33" s="11"/>
      <c r="K33" s="11"/>
      <c r="M33" s="13"/>
      <c r="N33" s="13"/>
      <c r="O33" s="15"/>
      <c r="P33" s="15"/>
      <c r="Q33" s="14"/>
      <c r="R33" s="15"/>
      <c r="T33" s="16"/>
      <c r="U33"/>
      <c r="V33"/>
    </row>
    <row r="34" spans="1:22" ht="12.75" hidden="1">
      <c r="A34" s="8"/>
      <c r="B34" s="8"/>
      <c r="C34" s="8"/>
      <c r="D34" s="9"/>
      <c r="E34" s="9"/>
      <c r="F34" s="9"/>
      <c r="G34" s="9"/>
      <c r="H34" s="9"/>
      <c r="I34" s="9"/>
      <c r="J34" s="11"/>
      <c r="K34" s="11"/>
      <c r="L34" s="7"/>
      <c r="M34" s="13"/>
      <c r="N34" s="13"/>
      <c r="O34" s="15"/>
      <c r="P34" s="15"/>
      <c r="Q34" s="14"/>
      <c r="R34" s="15"/>
      <c r="S34" s="7"/>
      <c r="T34" s="16"/>
    </row>
    <row r="35" spans="1:22" ht="12.75" hidden="1">
      <c r="A35" s="8"/>
      <c r="B35" s="8"/>
      <c r="C35" s="8"/>
      <c r="D35" s="9"/>
      <c r="E35" s="9"/>
      <c r="F35" s="9"/>
      <c r="G35" s="9"/>
      <c r="H35" s="9"/>
      <c r="I35" s="9"/>
      <c r="J35" s="11"/>
      <c r="K35" s="11"/>
      <c r="L35" s="7"/>
      <c r="M35" s="13"/>
      <c r="N35" s="13"/>
      <c r="O35" s="15"/>
      <c r="P35" s="15"/>
      <c r="Q35" s="14"/>
      <c r="R35" s="15"/>
      <c r="S35" s="7"/>
      <c r="T35" s="16"/>
    </row>
    <row r="36" spans="1:22" ht="12.75" hidden="1">
      <c r="A36" s="8"/>
      <c r="B36" s="8"/>
      <c r="C36" s="8"/>
      <c r="D36" s="9"/>
      <c r="E36" s="9"/>
      <c r="F36" s="9"/>
      <c r="G36" s="9"/>
      <c r="H36" s="9"/>
      <c r="I36" s="9"/>
      <c r="J36" s="11"/>
      <c r="K36" s="11"/>
      <c r="L36" s="7"/>
      <c r="M36" s="13"/>
      <c r="N36" s="13"/>
      <c r="O36" s="15"/>
      <c r="P36" s="15"/>
      <c r="Q36" s="14"/>
      <c r="R36" s="15"/>
      <c r="S36" s="7"/>
      <c r="T36" s="16"/>
    </row>
    <row r="37" spans="1:22" ht="12.75" hidden="1">
      <c r="A37" s="8"/>
      <c r="B37" s="8"/>
      <c r="C37" s="8"/>
      <c r="D37" s="9"/>
      <c r="E37" s="9"/>
      <c r="F37" s="9"/>
      <c r="G37" s="9"/>
      <c r="H37" s="9"/>
      <c r="I37" s="9"/>
      <c r="J37" s="11"/>
      <c r="K37" s="11"/>
      <c r="L37" s="7"/>
      <c r="M37" s="13"/>
      <c r="N37" s="13"/>
      <c r="O37" s="15"/>
      <c r="P37" s="15"/>
      <c r="Q37" s="14"/>
      <c r="R37" s="15"/>
      <c r="S37" s="7"/>
      <c r="T37" s="16"/>
    </row>
    <row r="38" spans="1:22" ht="12.75" hidden="1">
      <c r="A38" s="8"/>
      <c r="B38" s="8"/>
      <c r="C38" s="8"/>
      <c r="D38" s="9"/>
      <c r="E38" s="9"/>
      <c r="F38" s="9"/>
      <c r="G38" s="9"/>
      <c r="H38" s="9"/>
      <c r="I38" s="9"/>
      <c r="J38" s="11"/>
      <c r="K38" s="11"/>
      <c r="L38" s="7"/>
      <c r="M38" s="13"/>
      <c r="N38" s="13"/>
      <c r="O38" s="15"/>
      <c r="P38" s="15"/>
      <c r="Q38" s="14"/>
      <c r="R38" s="15"/>
      <c r="S38" s="7"/>
      <c r="T38" s="16"/>
    </row>
    <row r="39" spans="1:22" ht="12.75" hidden="1">
      <c r="A39" s="8"/>
      <c r="B39" s="8"/>
      <c r="C39" s="8"/>
      <c r="D39" s="9"/>
      <c r="E39" s="9"/>
      <c r="F39" s="9"/>
      <c r="G39" s="9"/>
      <c r="H39" s="9"/>
      <c r="I39" s="9"/>
      <c r="J39" s="11"/>
      <c r="K39" s="11"/>
      <c r="L39" s="7"/>
      <c r="M39" s="13"/>
      <c r="N39" s="13"/>
      <c r="O39" s="15"/>
      <c r="P39" s="15"/>
      <c r="Q39" s="14"/>
      <c r="R39" s="15"/>
      <c r="S39" s="7"/>
      <c r="T39" s="16"/>
    </row>
    <row r="40" spans="1:22" ht="12.75" hidden="1">
      <c r="A40" s="8"/>
      <c r="B40" s="8"/>
      <c r="C40" s="8"/>
      <c r="D40" s="9"/>
      <c r="E40" s="9"/>
      <c r="F40" s="9"/>
      <c r="G40" s="9"/>
      <c r="H40" s="9"/>
      <c r="I40" s="9"/>
      <c r="J40" s="11"/>
      <c r="K40" s="11"/>
      <c r="L40" s="7"/>
      <c r="M40" s="13"/>
      <c r="N40" s="13"/>
      <c r="O40" s="15"/>
      <c r="P40" s="15"/>
      <c r="Q40" s="14"/>
      <c r="R40" s="15"/>
      <c r="S40" s="7"/>
      <c r="T40" s="16"/>
    </row>
    <row r="41" spans="1:22" ht="12.75" hidden="1">
      <c r="A41" s="8"/>
      <c r="B41" s="8"/>
      <c r="C41" s="8"/>
      <c r="D41" s="9"/>
      <c r="E41" s="9"/>
      <c r="F41" s="9"/>
      <c r="G41" s="9"/>
      <c r="H41" s="9"/>
      <c r="I41" s="9"/>
      <c r="J41" s="11"/>
      <c r="K41" s="11"/>
      <c r="L41" s="7"/>
      <c r="M41" s="13"/>
      <c r="N41" s="13"/>
      <c r="O41" s="15"/>
      <c r="P41" s="15"/>
      <c r="Q41" s="14"/>
      <c r="R41" s="15"/>
      <c r="S41" s="7"/>
      <c r="T41" s="16"/>
    </row>
    <row r="42" spans="1:22" ht="12.75" hidden="1">
      <c r="A42" s="8"/>
      <c r="B42" s="8"/>
      <c r="C42" s="8"/>
      <c r="D42" s="9"/>
      <c r="E42" s="9"/>
      <c r="F42" s="9"/>
      <c r="G42" s="9"/>
      <c r="H42" s="9"/>
      <c r="I42" s="9"/>
      <c r="J42" s="11"/>
      <c r="K42" s="11"/>
      <c r="L42" s="7"/>
      <c r="M42" s="13"/>
      <c r="N42" s="13"/>
      <c r="O42" s="15"/>
      <c r="P42" s="15"/>
      <c r="Q42" s="14"/>
      <c r="R42" s="15"/>
      <c r="S42" s="7"/>
      <c r="T42" s="16"/>
    </row>
    <row r="43" spans="1:22" ht="12.75" hidden="1">
      <c r="A43" s="8"/>
      <c r="B43" s="8"/>
      <c r="C43" s="8"/>
      <c r="D43" s="9"/>
      <c r="E43" s="9"/>
      <c r="F43" s="9"/>
      <c r="G43" s="9"/>
      <c r="H43" s="9"/>
      <c r="I43" s="9"/>
      <c r="J43" s="11"/>
      <c r="K43" s="11"/>
      <c r="L43" s="7"/>
      <c r="M43" s="13"/>
      <c r="N43" s="13"/>
      <c r="O43" s="15"/>
      <c r="P43" s="15"/>
      <c r="Q43" s="14"/>
      <c r="R43" s="15"/>
      <c r="S43" s="7"/>
      <c r="T43" s="16"/>
    </row>
    <row r="44" spans="1:22" ht="12.75" hidden="1">
      <c r="A44" s="8"/>
      <c r="B44" s="8"/>
      <c r="C44" s="8"/>
      <c r="D44" s="9"/>
      <c r="E44" s="9"/>
      <c r="F44" s="9"/>
      <c r="G44" s="9"/>
      <c r="H44" s="9"/>
      <c r="I44" s="9"/>
      <c r="J44" s="11"/>
      <c r="K44" s="11"/>
      <c r="L44" s="7"/>
      <c r="M44" s="13"/>
      <c r="N44" s="13"/>
      <c r="O44" s="15"/>
      <c r="P44" s="15"/>
      <c r="Q44" s="14"/>
      <c r="R44" s="15"/>
      <c r="S44" s="7"/>
      <c r="T44" s="16"/>
    </row>
    <row r="45" spans="1:22" ht="12.75">
      <c r="A45" s="8">
        <v>50</v>
      </c>
      <c r="B45" s="8">
        <f>G67</f>
        <v>10</v>
      </c>
      <c r="C45" s="8">
        <f>G68</f>
        <v>1</v>
      </c>
      <c r="D45" s="9">
        <f t="shared" ref="D45:D64" si="17">TAN(RADIANS(A45))</f>
        <v>1.19175359259421</v>
      </c>
      <c r="E45" s="9">
        <f t="shared" ref="E45:E64" si="18">D45/(B45/10)</f>
        <v>1.19175359259421</v>
      </c>
      <c r="F45" s="9">
        <f t="shared" ref="F45:F64" si="19">(D45^2)/(B45/10)</f>
        <v>1.4202766254612063</v>
      </c>
      <c r="G45" s="9">
        <f t="shared" ref="G45:G64" si="20">SQRT((E45^2)+(F45^2))</f>
        <v>1.8540394597453091</v>
      </c>
      <c r="H45" s="10">
        <f t="shared" ref="H45:H64" si="21">IF(G45&lt;C45,G45,C45)</f>
        <v>1</v>
      </c>
      <c r="I45" s="10">
        <f t="shared" ref="I45:I64" si="22">COS(RADIANS(A45))*H45</f>
        <v>0.64278760968653936</v>
      </c>
      <c r="J45" s="11">
        <f t="shared" ref="J45:J64" si="23">C45*C45*(SIN(RADIANS(A45))*COS(RADIANS(A45)))/2</f>
        <v>0.24620193825305203</v>
      </c>
      <c r="K45" s="11">
        <f t="shared" ref="K45:K64" si="24">H45*H45*(SIN(RADIANS(A45))*COS(RADIANS(A45)))/2</f>
        <v>0.24620193825305203</v>
      </c>
      <c r="L45" s="12">
        <f t="shared" ref="L45:L64" si="25">((I45^3)*B45)/(3*10)</f>
        <v>8.8528118772931624E-2</v>
      </c>
      <c r="M45" s="13">
        <f t="shared" ref="M45:M64" si="26">K45-L45</f>
        <v>0.15767381948012041</v>
      </c>
      <c r="N45" s="13">
        <f t="shared" ref="N45:N64" si="27">J45-M45</f>
        <v>8.8528118772931624E-2</v>
      </c>
      <c r="O45" s="14">
        <f t="shared" ref="O45:O64" si="28">SQRT((2*N45)/(SIN(RADIANS(A45))*COS(RADIANS(A45))))</f>
        <v>0.59964592119755722</v>
      </c>
      <c r="P45" s="15">
        <f t="shared" ref="P45:P64" si="29">(SQRT(N45)^3/3)</f>
        <v>8.7801229725745066E-3</v>
      </c>
      <c r="Q45" s="14">
        <f t="shared" ref="Q45:Q64" si="30">SQRT(2*P45/(SIN(RADIANS(A45))*COS(RADIANS(A45))))</f>
        <v>0.18884459771972856</v>
      </c>
      <c r="R45" s="15">
        <f t="shared" ref="R45:R64" si="31">O45+Q45</f>
        <v>0.78849051891728572</v>
      </c>
      <c r="S45" s="7">
        <f t="shared" ref="S45:S64" si="32">SIN(RADIANS(A45))*C45</f>
        <v>0.76604444311897801</v>
      </c>
      <c r="T45" s="16">
        <f t="shared" ref="T45:T64" si="33">R45+S45</f>
        <v>1.5545349620362638</v>
      </c>
    </row>
    <row r="46" spans="1:22" ht="12.75">
      <c r="A46" s="8">
        <v>52</v>
      </c>
      <c r="B46" s="8">
        <f>G67</f>
        <v>10</v>
      </c>
      <c r="C46" s="8">
        <f>G68</f>
        <v>1</v>
      </c>
      <c r="D46" s="9">
        <f t="shared" si="17"/>
        <v>1.2799416321930788</v>
      </c>
      <c r="E46" s="9">
        <f t="shared" si="18"/>
        <v>1.2799416321930788</v>
      </c>
      <c r="F46" s="9">
        <f t="shared" si="19"/>
        <v>1.6382505818210826</v>
      </c>
      <c r="G46" s="9">
        <f t="shared" si="20"/>
        <v>2.0789698291842038</v>
      </c>
      <c r="H46" s="10">
        <f t="shared" si="21"/>
        <v>1</v>
      </c>
      <c r="I46" s="10">
        <f t="shared" si="22"/>
        <v>0.61566147532565829</v>
      </c>
      <c r="J46" s="11">
        <f t="shared" si="23"/>
        <v>0.24257393156899915</v>
      </c>
      <c r="K46" s="11">
        <f t="shared" si="24"/>
        <v>0.24257393156899915</v>
      </c>
      <c r="L46" s="12">
        <f t="shared" si="25"/>
        <v>7.7786580694531177E-2</v>
      </c>
      <c r="M46" s="13">
        <f t="shared" si="26"/>
        <v>0.16478735087446797</v>
      </c>
      <c r="N46" s="13">
        <f t="shared" si="27"/>
        <v>7.7786580694531177E-2</v>
      </c>
      <c r="O46" s="14">
        <f t="shared" si="28"/>
        <v>0.56627876613664219</v>
      </c>
      <c r="P46" s="15">
        <f t="shared" si="29"/>
        <v>7.2316228338610957E-3</v>
      </c>
      <c r="Q46" s="14">
        <f t="shared" si="30"/>
        <v>0.17266162347082431</v>
      </c>
      <c r="R46" s="15">
        <f t="shared" si="31"/>
        <v>0.73894038960746644</v>
      </c>
      <c r="S46" s="7">
        <f t="shared" si="32"/>
        <v>0.78801075360672201</v>
      </c>
      <c r="T46" s="16">
        <f t="shared" si="33"/>
        <v>1.5269511432141885</v>
      </c>
    </row>
    <row r="47" spans="1:22" ht="12.75">
      <c r="A47" s="8">
        <v>54</v>
      </c>
      <c r="B47" s="8">
        <f>G67</f>
        <v>10</v>
      </c>
      <c r="C47" s="8">
        <f>G68</f>
        <v>1</v>
      </c>
      <c r="D47" s="9">
        <f t="shared" si="17"/>
        <v>1.3763819204711734</v>
      </c>
      <c r="E47" s="9">
        <f t="shared" si="18"/>
        <v>1.3763819204711734</v>
      </c>
      <c r="F47" s="9">
        <f t="shared" si="19"/>
        <v>1.8944271909999153</v>
      </c>
      <c r="G47" s="9">
        <f t="shared" si="20"/>
        <v>2.3416407864998732</v>
      </c>
      <c r="H47" s="10">
        <f t="shared" si="21"/>
        <v>1</v>
      </c>
      <c r="I47" s="10">
        <f t="shared" si="22"/>
        <v>0.58778525229247314</v>
      </c>
      <c r="J47" s="11">
        <f t="shared" si="23"/>
        <v>0.23776412907378841</v>
      </c>
      <c r="K47" s="11">
        <f t="shared" si="24"/>
        <v>0.23776412907378841</v>
      </c>
      <c r="L47" s="12">
        <f t="shared" si="25"/>
        <v>6.7691603381855481E-2</v>
      </c>
      <c r="M47" s="13">
        <f t="shared" si="26"/>
        <v>0.17007252569193293</v>
      </c>
      <c r="N47" s="13">
        <f t="shared" si="27"/>
        <v>6.7691603381855481E-2</v>
      </c>
      <c r="O47" s="14">
        <f t="shared" si="28"/>
        <v>0.53357347705499891</v>
      </c>
      <c r="P47" s="15">
        <f t="shared" si="29"/>
        <v>5.8705791396181711E-3</v>
      </c>
      <c r="Q47" s="14">
        <f t="shared" si="30"/>
        <v>0.15713296534730953</v>
      </c>
      <c r="R47" s="15">
        <f t="shared" si="31"/>
        <v>0.69070644240230838</v>
      </c>
      <c r="S47" s="7">
        <f t="shared" si="32"/>
        <v>0.80901699437494745</v>
      </c>
      <c r="T47" s="16">
        <f t="shared" si="33"/>
        <v>1.4997234367772558</v>
      </c>
    </row>
    <row r="48" spans="1:22" ht="12.75">
      <c r="A48" s="8">
        <v>56</v>
      </c>
      <c r="B48" s="8">
        <f>G67</f>
        <v>10</v>
      </c>
      <c r="C48" s="8">
        <f>G68</f>
        <v>1</v>
      </c>
      <c r="D48" s="9">
        <f t="shared" si="17"/>
        <v>1.4825609685127403</v>
      </c>
      <c r="E48" s="9">
        <f t="shared" si="18"/>
        <v>1.4825609685127403</v>
      </c>
      <c r="F48" s="9">
        <f t="shared" si="19"/>
        <v>2.1979870253574347</v>
      </c>
      <c r="G48" s="9">
        <f t="shared" si="20"/>
        <v>2.6512514005648464</v>
      </c>
      <c r="H48" s="10">
        <f t="shared" si="21"/>
        <v>1</v>
      </c>
      <c r="I48" s="10">
        <f t="shared" si="22"/>
        <v>0.55919290347074679</v>
      </c>
      <c r="J48" s="11">
        <f t="shared" si="23"/>
        <v>0.23179596364169686</v>
      </c>
      <c r="K48" s="11">
        <f t="shared" si="24"/>
        <v>0.23179596364169686</v>
      </c>
      <c r="L48" s="12">
        <f t="shared" si="25"/>
        <v>5.8285925806536236E-2</v>
      </c>
      <c r="M48" s="13">
        <f t="shared" si="26"/>
        <v>0.17351003783516061</v>
      </c>
      <c r="N48" s="13">
        <f t="shared" si="27"/>
        <v>5.8285925806536243E-2</v>
      </c>
      <c r="O48" s="14">
        <f t="shared" si="28"/>
        <v>0.50145147717990535</v>
      </c>
      <c r="P48" s="15">
        <f t="shared" si="29"/>
        <v>4.6905556616537577E-3</v>
      </c>
      <c r="Q48" s="14">
        <f t="shared" si="30"/>
        <v>0.14225227229899168</v>
      </c>
      <c r="R48" s="15">
        <f t="shared" si="31"/>
        <v>0.64370374947889708</v>
      </c>
      <c r="S48" s="7">
        <f t="shared" si="32"/>
        <v>0.82903757255504174</v>
      </c>
      <c r="T48" s="16">
        <f t="shared" si="33"/>
        <v>1.4727413220339387</v>
      </c>
    </row>
    <row r="49" spans="1:22" ht="12.75">
      <c r="A49" s="8">
        <v>58</v>
      </c>
      <c r="B49" s="8">
        <f>G67</f>
        <v>10</v>
      </c>
      <c r="C49" s="8">
        <f>G68</f>
        <v>1</v>
      </c>
      <c r="D49" s="9">
        <f t="shared" si="17"/>
        <v>1.6003345290410507</v>
      </c>
      <c r="E49" s="9">
        <f t="shared" si="18"/>
        <v>1.6003345290410507</v>
      </c>
      <c r="F49" s="9">
        <f t="shared" si="19"/>
        <v>2.5610706048410417</v>
      </c>
      <c r="G49" s="9">
        <f t="shared" si="20"/>
        <v>3.0199591467140579</v>
      </c>
      <c r="H49" s="10">
        <f t="shared" si="21"/>
        <v>1</v>
      </c>
      <c r="I49" s="10">
        <f t="shared" si="22"/>
        <v>0.5299192642332049</v>
      </c>
      <c r="J49" s="11">
        <f t="shared" si="23"/>
        <v>0.22469851157479173</v>
      </c>
      <c r="K49" s="11">
        <f t="shared" si="24"/>
        <v>0.22469851157479173</v>
      </c>
      <c r="L49" s="12">
        <f t="shared" si="25"/>
        <v>4.9602991444278453E-2</v>
      </c>
      <c r="M49" s="13">
        <f t="shared" si="26"/>
        <v>0.17509552013051327</v>
      </c>
      <c r="N49" s="13">
        <f t="shared" si="27"/>
        <v>4.960299144427846E-2</v>
      </c>
      <c r="O49" s="14">
        <f t="shared" si="28"/>
        <v>0.46984416367250287</v>
      </c>
      <c r="P49" s="15">
        <f t="shared" si="29"/>
        <v>3.682481283444439E-3</v>
      </c>
      <c r="Q49" s="14">
        <f t="shared" si="30"/>
        <v>0.12801774598427904</v>
      </c>
      <c r="R49" s="15">
        <f t="shared" si="31"/>
        <v>0.59786190965678188</v>
      </c>
      <c r="S49" s="7">
        <f t="shared" si="32"/>
        <v>0.84804809615642596</v>
      </c>
      <c r="T49" s="16">
        <f t="shared" si="33"/>
        <v>1.4459100058132077</v>
      </c>
    </row>
    <row r="50" spans="1:22" ht="12.75">
      <c r="A50" s="8">
        <v>60</v>
      </c>
      <c r="B50" s="8">
        <f>G67</f>
        <v>10</v>
      </c>
      <c r="C50" s="8">
        <f>G68</f>
        <v>1</v>
      </c>
      <c r="D50" s="9">
        <f t="shared" si="17"/>
        <v>1.7320508075688767</v>
      </c>
      <c r="E50" s="9">
        <f t="shared" si="18"/>
        <v>1.7320508075688767</v>
      </c>
      <c r="F50" s="9">
        <f t="shared" si="19"/>
        <v>2.9999999999999982</v>
      </c>
      <c r="G50" s="9">
        <f t="shared" si="20"/>
        <v>3.4641016151377526</v>
      </c>
      <c r="H50" s="10">
        <f t="shared" si="21"/>
        <v>1</v>
      </c>
      <c r="I50" s="10">
        <f t="shared" si="22"/>
        <v>0.50000000000000011</v>
      </c>
      <c r="J50" s="11">
        <f t="shared" si="23"/>
        <v>0.2165063509461097</v>
      </c>
      <c r="K50" s="11">
        <f t="shared" si="24"/>
        <v>0.2165063509461097</v>
      </c>
      <c r="L50" s="12">
        <f t="shared" si="25"/>
        <v>4.1666666666666699E-2</v>
      </c>
      <c r="M50" s="13">
        <f t="shared" si="26"/>
        <v>0.17483968427944302</v>
      </c>
      <c r="N50" s="13">
        <f t="shared" si="27"/>
        <v>4.1666666666666685E-2</v>
      </c>
      <c r="O50" s="14">
        <f t="shared" si="28"/>
        <v>0.43869133765083085</v>
      </c>
      <c r="P50" s="15">
        <f t="shared" si="29"/>
        <v>2.8350575726657176E-3</v>
      </c>
      <c r="Q50" s="14">
        <f t="shared" si="30"/>
        <v>0.11443150799483991</v>
      </c>
      <c r="R50" s="15">
        <f t="shared" si="31"/>
        <v>0.55312284564567071</v>
      </c>
      <c r="S50" s="7">
        <f t="shared" si="32"/>
        <v>0.8660254037844386</v>
      </c>
      <c r="T50" s="16">
        <f t="shared" si="33"/>
        <v>1.4191482494301093</v>
      </c>
    </row>
    <row r="51" spans="1:22" ht="12.75">
      <c r="A51" s="8">
        <v>62</v>
      </c>
      <c r="B51" s="8">
        <f>G67</f>
        <v>10</v>
      </c>
      <c r="C51" s="8">
        <f>G68</f>
        <v>1</v>
      </c>
      <c r="D51" s="9">
        <f t="shared" si="17"/>
        <v>1.8807264653463318</v>
      </c>
      <c r="E51" s="9">
        <f t="shared" si="18"/>
        <v>1.8807264653463318</v>
      </c>
      <c r="F51" s="9">
        <f t="shared" si="19"/>
        <v>3.5371320374541071</v>
      </c>
      <c r="G51" s="9">
        <f t="shared" si="20"/>
        <v>4.0060498109532228</v>
      </c>
      <c r="H51" s="10">
        <f t="shared" si="21"/>
        <v>1</v>
      </c>
      <c r="I51" s="10">
        <f t="shared" si="22"/>
        <v>0.46947156278589086</v>
      </c>
      <c r="J51" s="11">
        <f t="shared" si="23"/>
        <v>0.20725939313876043</v>
      </c>
      <c r="K51" s="11">
        <f t="shared" si="24"/>
        <v>0.20725939313876043</v>
      </c>
      <c r="L51" s="12">
        <f t="shared" si="25"/>
        <v>3.449106608244993E-2</v>
      </c>
      <c r="M51" s="13">
        <f t="shared" si="26"/>
        <v>0.17276832705631051</v>
      </c>
      <c r="N51" s="13">
        <f t="shared" si="27"/>
        <v>3.4491066082449923E-2</v>
      </c>
      <c r="O51" s="14">
        <f t="shared" si="28"/>
        <v>0.40793991210316932</v>
      </c>
      <c r="P51" s="15">
        <f t="shared" si="29"/>
        <v>2.1352005493639067E-3</v>
      </c>
      <c r="Q51" s="14">
        <f t="shared" si="30"/>
        <v>0.1014991079034322</v>
      </c>
      <c r="R51" s="15">
        <f t="shared" si="31"/>
        <v>0.50943902000660146</v>
      </c>
      <c r="S51" s="7">
        <f t="shared" si="32"/>
        <v>0.88294759285892688</v>
      </c>
      <c r="T51" s="16">
        <f t="shared" si="33"/>
        <v>1.3923866128655282</v>
      </c>
    </row>
    <row r="52" spans="1:22" ht="12.75">
      <c r="A52" s="8">
        <v>64</v>
      </c>
      <c r="B52" s="8">
        <f>G67</f>
        <v>10</v>
      </c>
      <c r="C52" s="8">
        <f>G68</f>
        <v>1</v>
      </c>
      <c r="D52" s="9">
        <f t="shared" si="17"/>
        <v>2.050303841579296</v>
      </c>
      <c r="E52" s="9">
        <f t="shared" si="18"/>
        <v>2.050303841579296</v>
      </c>
      <c r="F52" s="9">
        <f t="shared" si="19"/>
        <v>4.2037458427948193</v>
      </c>
      <c r="G52" s="9">
        <f t="shared" si="20"/>
        <v>4.677095781958025</v>
      </c>
      <c r="H52" s="10">
        <f t="shared" si="21"/>
        <v>1</v>
      </c>
      <c r="I52" s="10">
        <f t="shared" si="22"/>
        <v>0.43837114678907746</v>
      </c>
      <c r="J52" s="11">
        <f t="shared" si="23"/>
        <v>0.19700268840168053</v>
      </c>
      <c r="K52" s="11">
        <f t="shared" si="24"/>
        <v>0.19700268840168053</v>
      </c>
      <c r="L52" s="12">
        <f t="shared" si="25"/>
        <v>2.8080486636118895E-2</v>
      </c>
      <c r="M52" s="13">
        <f t="shared" si="26"/>
        <v>0.16892220176556164</v>
      </c>
      <c r="N52" s="13">
        <f t="shared" si="27"/>
        <v>2.8080486636118895E-2</v>
      </c>
      <c r="O52" s="14">
        <f t="shared" si="28"/>
        <v>0.37754284010870603</v>
      </c>
      <c r="P52" s="15">
        <f t="shared" si="29"/>
        <v>1.5685042149142488E-3</v>
      </c>
      <c r="Q52" s="14">
        <f t="shared" si="30"/>
        <v>8.9229152616043514E-2</v>
      </c>
      <c r="R52" s="15">
        <f t="shared" si="31"/>
        <v>0.46677199272474956</v>
      </c>
      <c r="S52" s="7">
        <f t="shared" si="32"/>
        <v>0.89879404629916704</v>
      </c>
      <c r="T52" s="16">
        <f t="shared" si="33"/>
        <v>1.3655660390239166</v>
      </c>
    </row>
    <row r="53" spans="1:22" ht="12.75">
      <c r="A53" s="8">
        <v>66</v>
      </c>
      <c r="B53" s="8">
        <f>G67</f>
        <v>10</v>
      </c>
      <c r="C53" s="8">
        <f>G68</f>
        <v>1</v>
      </c>
      <c r="D53" s="9">
        <f t="shared" si="17"/>
        <v>2.2460367739042164</v>
      </c>
      <c r="E53" s="9">
        <f t="shared" si="18"/>
        <v>2.2460367739042164</v>
      </c>
      <c r="F53" s="9">
        <f t="shared" si="19"/>
        <v>5.0446811897300599</v>
      </c>
      <c r="G53" s="9">
        <f t="shared" si="20"/>
        <v>5.5220910437755686</v>
      </c>
      <c r="H53" s="10">
        <f t="shared" si="21"/>
        <v>1</v>
      </c>
      <c r="I53" s="10">
        <f t="shared" si="22"/>
        <v>0.40673664307580021</v>
      </c>
      <c r="J53" s="11">
        <f t="shared" si="23"/>
        <v>0.18578620636934856</v>
      </c>
      <c r="K53" s="11">
        <f t="shared" si="24"/>
        <v>0.18578620636934856</v>
      </c>
      <c r="L53" s="12">
        <f t="shared" si="25"/>
        <v>2.2429451077687252E-2</v>
      </c>
      <c r="M53" s="13">
        <f t="shared" si="26"/>
        <v>0.1633567552916613</v>
      </c>
      <c r="N53" s="13">
        <f t="shared" si="27"/>
        <v>2.2429451077687262E-2</v>
      </c>
      <c r="O53" s="14">
        <f t="shared" si="28"/>
        <v>0.34745821894001006</v>
      </c>
      <c r="P53" s="15">
        <f t="shared" si="29"/>
        <v>1.1197129806219484E-3</v>
      </c>
      <c r="Q53" s="14">
        <f t="shared" si="30"/>
        <v>7.7633045399237141E-2</v>
      </c>
      <c r="R53" s="15">
        <f t="shared" si="31"/>
        <v>0.42509126433924721</v>
      </c>
      <c r="S53" s="7">
        <f t="shared" si="32"/>
        <v>0.91354545764260087</v>
      </c>
      <c r="T53" s="16">
        <f t="shared" si="33"/>
        <v>1.338636721981848</v>
      </c>
    </row>
    <row r="54" spans="1:22" ht="12.75">
      <c r="A54" s="8">
        <v>68</v>
      </c>
      <c r="B54" s="8">
        <f>G67</f>
        <v>10</v>
      </c>
      <c r="C54" s="8">
        <f>G68</f>
        <v>1</v>
      </c>
      <c r="D54" s="9">
        <f t="shared" si="17"/>
        <v>2.4750868534162964</v>
      </c>
      <c r="E54" s="9">
        <f t="shared" si="18"/>
        <v>2.4750868534162964</v>
      </c>
      <c r="F54" s="9">
        <f t="shared" si="19"/>
        <v>6.126054931954183</v>
      </c>
      <c r="G54" s="9">
        <f t="shared" si="20"/>
        <v>6.6071630796639447</v>
      </c>
      <c r="H54" s="10">
        <f t="shared" si="21"/>
        <v>1</v>
      </c>
      <c r="I54" s="10">
        <f t="shared" si="22"/>
        <v>0.37460659341591196</v>
      </c>
      <c r="J54" s="11">
        <f t="shared" si="23"/>
        <v>0.17366459261474929</v>
      </c>
      <c r="K54" s="11">
        <f t="shared" si="24"/>
        <v>0.17366459261474929</v>
      </c>
      <c r="L54" s="12">
        <f t="shared" si="25"/>
        <v>1.752286021709459E-2</v>
      </c>
      <c r="M54" s="13">
        <f t="shared" si="26"/>
        <v>0.15614173239765469</v>
      </c>
      <c r="N54" s="13">
        <f t="shared" si="27"/>
        <v>1.7522860217094594E-2</v>
      </c>
      <c r="O54" s="14">
        <f t="shared" si="28"/>
        <v>0.3176485354505259</v>
      </c>
      <c r="P54" s="15">
        <f t="shared" si="29"/>
        <v>7.7319002065413388E-4</v>
      </c>
      <c r="Q54" s="14">
        <f t="shared" si="30"/>
        <v>6.6724830478795794E-2</v>
      </c>
      <c r="R54" s="15">
        <f t="shared" si="31"/>
        <v>0.3843733659293217</v>
      </c>
      <c r="S54" s="7">
        <f t="shared" si="32"/>
        <v>0.92718385456678742</v>
      </c>
      <c r="T54" s="16">
        <f t="shared" si="33"/>
        <v>1.311557220496109</v>
      </c>
    </row>
    <row r="55" spans="1:22" ht="12.75">
      <c r="A55" s="8">
        <v>70</v>
      </c>
      <c r="B55" s="8">
        <f>G67</f>
        <v>10</v>
      </c>
      <c r="C55" s="8">
        <f>G68</f>
        <v>1</v>
      </c>
      <c r="D55" s="9">
        <f t="shared" si="17"/>
        <v>2.7474774194546216</v>
      </c>
      <c r="E55" s="9">
        <f t="shared" si="18"/>
        <v>2.7474774194546216</v>
      </c>
      <c r="F55" s="9">
        <f t="shared" si="19"/>
        <v>7.5486321704130273</v>
      </c>
      <c r="G55" s="9">
        <f t="shared" si="20"/>
        <v>8.0330865683501447</v>
      </c>
      <c r="H55" s="10">
        <f t="shared" si="21"/>
        <v>1</v>
      </c>
      <c r="I55" s="10">
        <f t="shared" si="22"/>
        <v>0.34202014332566882</v>
      </c>
      <c r="J55" s="11">
        <f t="shared" si="23"/>
        <v>0.16069690242163487</v>
      </c>
      <c r="K55" s="11">
        <f t="shared" si="24"/>
        <v>0.16069690242163487</v>
      </c>
      <c r="L55" s="12">
        <f t="shared" si="25"/>
        <v>1.3336252182713974E-2</v>
      </c>
      <c r="M55" s="13">
        <f t="shared" si="26"/>
        <v>0.14736065023892089</v>
      </c>
      <c r="N55" s="13">
        <f t="shared" si="27"/>
        <v>1.3336252182713976E-2</v>
      </c>
      <c r="O55" s="14">
        <f t="shared" si="28"/>
        <v>0.28808002556003293</v>
      </c>
      <c r="P55" s="15">
        <f t="shared" si="29"/>
        <v>5.133687683497207E-4</v>
      </c>
      <c r="Q55" s="14">
        <f t="shared" si="30"/>
        <v>5.6521147365836223E-2</v>
      </c>
      <c r="R55" s="15">
        <f t="shared" si="31"/>
        <v>0.34460117292586917</v>
      </c>
      <c r="S55" s="7">
        <f t="shared" si="32"/>
        <v>0.93969262078590832</v>
      </c>
      <c r="T55" s="16">
        <f t="shared" si="33"/>
        <v>1.2842937937117775</v>
      </c>
    </row>
    <row r="56" spans="1:22" ht="12.75">
      <c r="A56" s="8">
        <v>72</v>
      </c>
      <c r="B56" s="8">
        <f>G67</f>
        <v>10</v>
      </c>
      <c r="C56" s="8">
        <f>G68</f>
        <v>1</v>
      </c>
      <c r="D56" s="9">
        <f t="shared" si="17"/>
        <v>3.0776835371752527</v>
      </c>
      <c r="E56" s="9">
        <f t="shared" si="18"/>
        <v>3.0776835371752527</v>
      </c>
      <c r="F56" s="9">
        <f t="shared" si="19"/>
        <v>9.4721359549995743</v>
      </c>
      <c r="G56" s="9">
        <f t="shared" si="20"/>
        <v>9.9595931395311155</v>
      </c>
      <c r="H56" s="10">
        <f t="shared" si="21"/>
        <v>1</v>
      </c>
      <c r="I56" s="10">
        <f t="shared" si="22"/>
        <v>0.30901699437494745</v>
      </c>
      <c r="J56" s="11">
        <f t="shared" si="23"/>
        <v>0.14694631307311828</v>
      </c>
      <c r="K56" s="11">
        <f t="shared" si="24"/>
        <v>0.14694631307311828</v>
      </c>
      <c r="L56" s="12">
        <f t="shared" si="25"/>
        <v>9.8361657291579068E-3</v>
      </c>
      <c r="M56" s="13">
        <f t="shared" si="26"/>
        <v>0.13711014734396038</v>
      </c>
      <c r="N56" s="13">
        <f t="shared" si="27"/>
        <v>9.8361657291579085E-3</v>
      </c>
      <c r="O56" s="14">
        <f t="shared" si="28"/>
        <v>0.25872212628366836</v>
      </c>
      <c r="P56" s="15">
        <f t="shared" si="29"/>
        <v>3.2517526406049068E-4</v>
      </c>
      <c r="Q56" s="14">
        <f t="shared" si="30"/>
        <v>4.7041309610098607E-2</v>
      </c>
      <c r="R56" s="15">
        <f t="shared" si="31"/>
        <v>0.30576343589376698</v>
      </c>
      <c r="S56" s="7">
        <f t="shared" si="32"/>
        <v>0.95105651629515353</v>
      </c>
      <c r="T56" s="16">
        <f t="shared" si="33"/>
        <v>1.2568199521889205</v>
      </c>
    </row>
    <row r="57" spans="1:22" ht="12.75">
      <c r="A57" s="8">
        <v>74</v>
      </c>
      <c r="B57" s="8">
        <f>G67</f>
        <v>10</v>
      </c>
      <c r="C57" s="8">
        <f>G68</f>
        <v>1</v>
      </c>
      <c r="D57" s="9">
        <f t="shared" si="17"/>
        <v>3.4874144438409087</v>
      </c>
      <c r="E57" s="9">
        <f t="shared" si="18"/>
        <v>3.4874144438409087</v>
      </c>
      <c r="F57" s="9">
        <f t="shared" si="19"/>
        <v>12.162059503110195</v>
      </c>
      <c r="G57" s="9">
        <f t="shared" si="20"/>
        <v>12.652183640000771</v>
      </c>
      <c r="H57" s="10">
        <f t="shared" si="21"/>
        <v>1</v>
      </c>
      <c r="I57" s="10">
        <f t="shared" si="22"/>
        <v>0.27563735581699916</v>
      </c>
      <c r="J57" s="11">
        <f t="shared" si="23"/>
        <v>0.13247981605830123</v>
      </c>
      <c r="K57" s="11">
        <f t="shared" si="24"/>
        <v>0.13247981605830123</v>
      </c>
      <c r="L57" s="12">
        <f t="shared" si="25"/>
        <v>6.9806034978002751E-3</v>
      </c>
      <c r="M57" s="13">
        <f t="shared" si="26"/>
        <v>0.12549921256050095</v>
      </c>
      <c r="N57" s="13">
        <f t="shared" si="27"/>
        <v>6.9806034978002751E-3</v>
      </c>
      <c r="O57" s="14">
        <f t="shared" si="28"/>
        <v>0.22954700306369097</v>
      </c>
      <c r="P57" s="15">
        <f t="shared" si="29"/>
        <v>1.9440982130810802E-4</v>
      </c>
      <c r="Q57" s="14">
        <f t="shared" si="30"/>
        <v>3.830753811094418E-2</v>
      </c>
      <c r="R57" s="15">
        <f t="shared" si="31"/>
        <v>0.26785454117463514</v>
      </c>
      <c r="S57" s="7">
        <f t="shared" si="32"/>
        <v>0.96126169593831889</v>
      </c>
      <c r="T57" s="16">
        <f t="shared" si="33"/>
        <v>1.229116237112954</v>
      </c>
    </row>
    <row r="58" spans="1:22" ht="12.75">
      <c r="A58" s="8">
        <v>76</v>
      </c>
      <c r="B58" s="8">
        <f>G67</f>
        <v>10</v>
      </c>
      <c r="C58" s="8">
        <f>G68</f>
        <v>1</v>
      </c>
      <c r="D58" s="9">
        <f t="shared" si="17"/>
        <v>4.0107809335358455</v>
      </c>
      <c r="E58" s="9">
        <f t="shared" si="18"/>
        <v>4.0107809335358455</v>
      </c>
      <c r="F58" s="9">
        <f t="shared" si="19"/>
        <v>16.086363696814669</v>
      </c>
      <c r="G58" s="9">
        <f t="shared" si="20"/>
        <v>16.57882567261661</v>
      </c>
      <c r="H58" s="10">
        <f t="shared" si="21"/>
        <v>1</v>
      </c>
      <c r="I58" s="10">
        <f t="shared" si="22"/>
        <v>0.24192189559966767</v>
      </c>
      <c r="J58" s="11">
        <f t="shared" si="23"/>
        <v>0.11736789069647267</v>
      </c>
      <c r="K58" s="11">
        <f t="shared" si="24"/>
        <v>0.11736789069647267</v>
      </c>
      <c r="L58" s="12">
        <f t="shared" si="25"/>
        <v>4.7195900366787426E-3</v>
      </c>
      <c r="M58" s="13">
        <f t="shared" si="26"/>
        <v>0.11264830065979393</v>
      </c>
      <c r="N58" s="13">
        <f t="shared" si="27"/>
        <v>4.7195900366787391E-3</v>
      </c>
      <c r="O58" s="14">
        <f t="shared" si="28"/>
        <v>0.20052913848765477</v>
      </c>
      <c r="P58" s="15">
        <f t="shared" si="29"/>
        <v>1.0807746727809648E-4</v>
      </c>
      <c r="Q58" s="14">
        <f t="shared" si="30"/>
        <v>3.0345404402401053E-2</v>
      </c>
      <c r="R58" s="15">
        <f t="shared" si="31"/>
        <v>0.23087454289005582</v>
      </c>
      <c r="S58" s="7">
        <f t="shared" si="32"/>
        <v>0.97029572627599647</v>
      </c>
      <c r="T58" s="16">
        <f t="shared" si="33"/>
        <v>1.2011702691660524</v>
      </c>
    </row>
    <row r="59" spans="1:22" ht="12.75">
      <c r="A59" s="8">
        <v>78</v>
      </c>
      <c r="B59" s="8">
        <f>G67</f>
        <v>10</v>
      </c>
      <c r="C59" s="8">
        <f>G68</f>
        <v>1</v>
      </c>
      <c r="D59" s="9">
        <f t="shared" si="17"/>
        <v>4.7046301094784511</v>
      </c>
      <c r="E59" s="9">
        <f t="shared" si="18"/>
        <v>4.7046301094784511</v>
      </c>
      <c r="F59" s="9">
        <f t="shared" si="19"/>
        <v>22.133544467011223</v>
      </c>
      <c r="G59" s="9">
        <f t="shared" si="20"/>
        <v>22.628021016875831</v>
      </c>
      <c r="H59" s="10">
        <f t="shared" si="21"/>
        <v>1</v>
      </c>
      <c r="I59" s="10">
        <f t="shared" si="22"/>
        <v>0.20791169081775945</v>
      </c>
      <c r="J59" s="11">
        <f t="shared" si="23"/>
        <v>0.10168416076895011</v>
      </c>
      <c r="K59" s="11">
        <f t="shared" si="24"/>
        <v>0.10168416076895011</v>
      </c>
      <c r="L59" s="12">
        <f t="shared" si="25"/>
        <v>2.9958183467337454E-3</v>
      </c>
      <c r="M59" s="13">
        <f t="shared" si="26"/>
        <v>9.8688342422216357E-2</v>
      </c>
      <c r="N59" s="13">
        <f t="shared" si="27"/>
        <v>2.9958183467337501E-3</v>
      </c>
      <c r="O59" s="14">
        <f t="shared" si="28"/>
        <v>0.17164497105211823</v>
      </c>
      <c r="P59" s="15">
        <f t="shared" si="29"/>
        <v>5.4657776375376797E-5</v>
      </c>
      <c r="Q59" s="14">
        <f t="shared" si="30"/>
        <v>2.3184584942052198E-2</v>
      </c>
      <c r="R59" s="15">
        <f t="shared" si="31"/>
        <v>0.19482955599417043</v>
      </c>
      <c r="S59" s="7">
        <f t="shared" si="32"/>
        <v>0.97814760073380558</v>
      </c>
      <c r="T59" s="16">
        <f t="shared" si="33"/>
        <v>1.1729771567279761</v>
      </c>
      <c r="U59" s="13"/>
      <c r="V59" s="11"/>
    </row>
    <row r="60" spans="1:22" ht="12.75">
      <c r="A60" s="8">
        <v>80</v>
      </c>
      <c r="B60" s="8">
        <f>G67</f>
        <v>10</v>
      </c>
      <c r="C60" s="8">
        <f>G68</f>
        <v>1</v>
      </c>
      <c r="D60" s="9">
        <f t="shared" si="17"/>
        <v>5.6712818196177066</v>
      </c>
      <c r="E60" s="9">
        <f t="shared" si="18"/>
        <v>5.6712818196177066</v>
      </c>
      <c r="F60" s="9">
        <f t="shared" si="19"/>
        <v>32.163437477526323</v>
      </c>
      <c r="G60" s="9">
        <f t="shared" si="20"/>
        <v>32.659610344403546</v>
      </c>
      <c r="H60" s="10">
        <f t="shared" si="21"/>
        <v>1</v>
      </c>
      <c r="I60" s="10">
        <f t="shared" si="22"/>
        <v>0.17364817766693041</v>
      </c>
      <c r="J60" s="11">
        <f t="shared" si="23"/>
        <v>8.5505035831417206E-2</v>
      </c>
      <c r="K60" s="11">
        <f t="shared" si="24"/>
        <v>8.5505035831417206E-2</v>
      </c>
      <c r="L60" s="12">
        <f t="shared" si="25"/>
        <v>1.7453777500659226E-3</v>
      </c>
      <c r="M60" s="13">
        <f t="shared" si="26"/>
        <v>8.3759658081351288E-2</v>
      </c>
      <c r="N60" s="13">
        <f t="shared" si="27"/>
        <v>1.7453777500659184E-3</v>
      </c>
      <c r="O60" s="14">
        <f t="shared" si="28"/>
        <v>0.14287257463333514</v>
      </c>
      <c r="P60" s="15">
        <f t="shared" si="29"/>
        <v>2.4305966682292084E-5</v>
      </c>
      <c r="Q60" s="14">
        <f t="shared" si="30"/>
        <v>1.6860117714405553E-2</v>
      </c>
      <c r="R60" s="15">
        <f t="shared" si="31"/>
        <v>0.15973269234774068</v>
      </c>
      <c r="S60" s="7">
        <f t="shared" si="32"/>
        <v>0.98480775301220802</v>
      </c>
      <c r="T60" s="16">
        <f t="shared" si="33"/>
        <v>1.1445404453599486</v>
      </c>
      <c r="U60" s="17"/>
      <c r="V60" s="17"/>
    </row>
    <row r="61" spans="1:22" ht="12.75">
      <c r="A61" s="8">
        <v>82</v>
      </c>
      <c r="B61" s="8">
        <f>G67</f>
        <v>10</v>
      </c>
      <c r="C61" s="8">
        <f>G68</f>
        <v>1</v>
      </c>
      <c r="D61" s="9">
        <f t="shared" si="17"/>
        <v>7.115369722384207</v>
      </c>
      <c r="E61" s="9">
        <f t="shared" si="18"/>
        <v>7.115369722384207</v>
      </c>
      <c r="F61" s="9">
        <f t="shared" si="19"/>
        <v>50.628486286221907</v>
      </c>
      <c r="G61" s="9">
        <f t="shared" si="20"/>
        <v>51.126041406707614</v>
      </c>
      <c r="H61" s="10">
        <f t="shared" si="21"/>
        <v>1</v>
      </c>
      <c r="I61" s="10">
        <f t="shared" si="22"/>
        <v>0.13917310096006547</v>
      </c>
      <c r="J61" s="11">
        <f t="shared" si="23"/>
        <v>6.8909338954249805E-2</v>
      </c>
      <c r="K61" s="11">
        <f t="shared" si="24"/>
        <v>6.8909338954249805E-2</v>
      </c>
      <c r="L61" s="12">
        <f t="shared" si="25"/>
        <v>8.9855498369967757E-4</v>
      </c>
      <c r="M61" s="13">
        <f t="shared" si="26"/>
        <v>6.8010783970550132E-2</v>
      </c>
      <c r="N61" s="13">
        <f t="shared" si="27"/>
        <v>8.9855498369967313E-4</v>
      </c>
      <c r="O61" s="14">
        <f t="shared" si="28"/>
        <v>0.11419137088545031</v>
      </c>
      <c r="P61" s="15">
        <f t="shared" si="29"/>
        <v>8.978333458125112E-6</v>
      </c>
      <c r="Q61" s="14">
        <f t="shared" si="30"/>
        <v>1.1414550759784972E-2</v>
      </c>
      <c r="R61" s="15">
        <f t="shared" si="31"/>
        <v>0.12560592164523529</v>
      </c>
      <c r="S61" s="7">
        <f t="shared" si="32"/>
        <v>0.99026806874157036</v>
      </c>
      <c r="T61" s="16">
        <f t="shared" si="33"/>
        <v>1.1158739903868056</v>
      </c>
      <c r="U61" s="13"/>
      <c r="V61" s="11"/>
    </row>
    <row r="62" spans="1:22" ht="12.75">
      <c r="A62" s="8">
        <v>84</v>
      </c>
      <c r="B62" s="8">
        <f>G67</f>
        <v>10</v>
      </c>
      <c r="C62" s="8">
        <f>G68</f>
        <v>1</v>
      </c>
      <c r="D62" s="9">
        <f t="shared" si="17"/>
        <v>9.5143644542225871</v>
      </c>
      <c r="E62" s="9">
        <f t="shared" si="18"/>
        <v>9.5143644542225871</v>
      </c>
      <c r="F62" s="9">
        <f t="shared" si="19"/>
        <v>90.523130967774264</v>
      </c>
      <c r="G62" s="9">
        <f t="shared" si="20"/>
        <v>91.021757680109573</v>
      </c>
      <c r="H62" s="10">
        <f t="shared" si="21"/>
        <v>1</v>
      </c>
      <c r="I62" s="10">
        <f t="shared" si="22"/>
        <v>0.10452846326765346</v>
      </c>
      <c r="J62" s="11">
        <f t="shared" si="23"/>
        <v>5.1977922704439822E-2</v>
      </c>
      <c r="K62" s="11">
        <f t="shared" si="24"/>
        <v>5.1977922704439822E-2</v>
      </c>
      <c r="L62" s="12">
        <f t="shared" si="25"/>
        <v>3.8069961900108235E-4</v>
      </c>
      <c r="M62" s="13">
        <f t="shared" si="26"/>
        <v>5.1597223085438737E-2</v>
      </c>
      <c r="N62" s="13">
        <f t="shared" si="27"/>
        <v>3.8069961900108473E-4</v>
      </c>
      <c r="O62" s="14">
        <f t="shared" si="28"/>
        <v>8.5581867998788683E-2</v>
      </c>
      <c r="P62" s="15">
        <f t="shared" si="29"/>
        <v>2.4760100808850916E-6</v>
      </c>
      <c r="Q62" s="14">
        <f t="shared" si="30"/>
        <v>6.9018695217935612E-3</v>
      </c>
      <c r="R62" s="15">
        <f t="shared" si="31"/>
        <v>9.248373752058224E-2</v>
      </c>
      <c r="S62" s="7">
        <f t="shared" si="32"/>
        <v>0.99452189536827329</v>
      </c>
      <c r="T62" s="16">
        <f t="shared" si="33"/>
        <v>1.0870056328888555</v>
      </c>
    </row>
    <row r="63" spans="1:22" ht="12.75">
      <c r="A63" s="8">
        <v>86</v>
      </c>
      <c r="B63" s="8">
        <f>G67</f>
        <v>10</v>
      </c>
      <c r="C63" s="8">
        <f>G68</f>
        <v>1</v>
      </c>
      <c r="D63" s="9">
        <f t="shared" si="17"/>
        <v>14.300666256711942</v>
      </c>
      <c r="E63" s="9">
        <f t="shared" si="18"/>
        <v>14.300666256711942</v>
      </c>
      <c r="F63" s="9">
        <f t="shared" si="19"/>
        <v>204.50905538585954</v>
      </c>
      <c r="G63" s="9">
        <f t="shared" si="20"/>
        <v>205.00844565578859</v>
      </c>
      <c r="H63" s="10">
        <f t="shared" si="21"/>
        <v>1</v>
      </c>
      <c r="I63" s="10">
        <f t="shared" si="22"/>
        <v>6.9756473744125233E-2</v>
      </c>
      <c r="J63" s="11">
        <f t="shared" si="23"/>
        <v>3.4793275240016325E-2</v>
      </c>
      <c r="K63" s="11">
        <f t="shared" si="24"/>
        <v>3.4793275240016325E-2</v>
      </c>
      <c r="L63" s="12">
        <f t="shared" si="25"/>
        <v>1.1314420121804677E-4</v>
      </c>
      <c r="M63" s="13">
        <f t="shared" si="26"/>
        <v>3.468013103879828E-2</v>
      </c>
      <c r="N63" s="13">
        <f t="shared" si="27"/>
        <v>1.1314420121804475E-4</v>
      </c>
      <c r="O63" s="14">
        <f t="shared" si="28"/>
        <v>5.7025420187537271E-2</v>
      </c>
      <c r="P63" s="15">
        <f t="shared" si="29"/>
        <v>4.0116884339822198E-7</v>
      </c>
      <c r="Q63" s="14">
        <f t="shared" si="30"/>
        <v>3.3955954412441462E-3</v>
      </c>
      <c r="R63" s="15">
        <f t="shared" si="31"/>
        <v>6.0421015628781417E-2</v>
      </c>
      <c r="S63" s="7">
        <f t="shared" si="32"/>
        <v>0.9975640502598242</v>
      </c>
      <c r="T63" s="16">
        <f t="shared" si="33"/>
        <v>1.0579850658886056</v>
      </c>
    </row>
    <row r="64" spans="1:22" ht="12.75">
      <c r="A64" s="8">
        <v>88</v>
      </c>
      <c r="B64" s="8">
        <f>G67</f>
        <v>10</v>
      </c>
      <c r="C64" s="8">
        <f>G68</f>
        <v>1</v>
      </c>
      <c r="D64" s="9">
        <f t="shared" si="17"/>
        <v>28.636253282915515</v>
      </c>
      <c r="E64" s="9">
        <f t="shared" si="18"/>
        <v>28.636253282915515</v>
      </c>
      <c r="F64" s="9">
        <f t="shared" si="19"/>
        <v>820.03500208328956</v>
      </c>
      <c r="G64" s="9">
        <f t="shared" si="20"/>
        <v>820.53484974364369</v>
      </c>
      <c r="H64" s="10">
        <f t="shared" si="21"/>
        <v>1</v>
      </c>
      <c r="I64" s="10">
        <f t="shared" si="22"/>
        <v>3.489949670250108E-2</v>
      </c>
      <c r="J64" s="11">
        <f t="shared" si="23"/>
        <v>1.7439118436031381E-2</v>
      </c>
      <c r="K64" s="11">
        <f t="shared" si="24"/>
        <v>1.7439118436031381E-2</v>
      </c>
      <c r="L64" s="12">
        <f t="shared" si="25"/>
        <v>1.4168903320787095E-5</v>
      </c>
      <c r="M64" s="13">
        <f t="shared" si="26"/>
        <v>1.7424949532710593E-2</v>
      </c>
      <c r="N64" s="13">
        <f t="shared" si="27"/>
        <v>1.4168903320788129E-5</v>
      </c>
      <c r="O64" s="14">
        <f t="shared" si="28"/>
        <v>2.8504002990529159E-2</v>
      </c>
      <c r="P64" s="15">
        <f t="shared" si="29"/>
        <v>1.7778008140795965E-8</v>
      </c>
      <c r="Q64" s="14">
        <f t="shared" si="30"/>
        <v>1.0096696149829154E-3</v>
      </c>
      <c r="R64" s="15">
        <f t="shared" si="31"/>
        <v>2.9513672605512076E-2</v>
      </c>
      <c r="S64" s="7">
        <f t="shared" si="32"/>
        <v>0.99939082701909576</v>
      </c>
      <c r="T64" s="16">
        <f t="shared" si="33"/>
        <v>1.0289044996246077</v>
      </c>
    </row>
    <row r="65" spans="6:7" ht="12.75"/>
    <row r="66" spans="6:7" ht="12.75"/>
    <row r="67" spans="6:7" ht="12.75">
      <c r="F67" s="18" t="s">
        <v>1</v>
      </c>
      <c r="G67" s="19">
        <v>10</v>
      </c>
    </row>
    <row r="68" spans="6:7" ht="12.75">
      <c r="F68" s="20" t="s">
        <v>20</v>
      </c>
      <c r="G68" s="21">
        <v>1</v>
      </c>
    </row>
    <row r="69" spans="6:7" ht="12.75"/>
    <row r="70" spans="6:7" ht="12.75"/>
    <row r="71" spans="6:7" ht="12.75"/>
    <row r="72" spans="6:7" ht="12.75"/>
    <row r="73" spans="6:7" ht="12.75"/>
    <row r="74" spans="6:7" ht="12.75"/>
    <row r="75" spans="6:7" ht="12.75"/>
    <row r="76" spans="6:7" ht="12.75"/>
    <row r="77" spans="6:7" ht="12.75"/>
    <row r="78" spans="6:7" ht="12.75"/>
    <row r="79" spans="6:7" ht="12.75"/>
    <row r="80" spans="6:7" ht="12.75"/>
    <row r="81" ht="12.75"/>
    <row r="82" ht="12.75"/>
    <row r="83" ht="12.75"/>
    <row r="84" ht="12.75"/>
    <row r="85" ht="12.75"/>
    <row r="86" ht="12.75"/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</dc:creator>
  <cp:lastModifiedBy>Simon</cp:lastModifiedBy>
  <dcterms:created xsi:type="dcterms:W3CDTF">2020-09-02T14:10:24Z</dcterms:created>
  <dcterms:modified xsi:type="dcterms:W3CDTF">2020-09-02T14:10:24Z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5b631e90-2da6-47b1-9db2-2562be0052dd</vt:lpwstr>
  </property>
</Properties>
</file>